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E4BDA112-BC47-4C04-9BCA-3891766E1512}"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<sst xmlns="http://schemas.openxmlformats.org/spreadsheetml/2006/main" count="1133" uniqueCount="613">
  <si>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</si>
  <si>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</si>
  <si>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</si>
  <si>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</si>
  <si>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</si>
  <si>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</si>
  <si>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</si>
  <si>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</si>
  <si>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</si>
  <si>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</si>
  <si>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</si>
  <si>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</si>
  <si>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</si>
  <si>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</si>
  <si>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</si>
  <si>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</si>
  <si>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</si>
  <si>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</si>
  <si>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</si>
  <si>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</si>
  <si>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</si>
  <si>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</si>
  <si>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</si>
  <si>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</si>
  <si>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</si>
  <si>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</si>
  <si>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</si>
  <si>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</si>
  <si>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</si>
  <si>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</si>
  <si>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</si>
  <si>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</si>
  <si>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</si>
  <si>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</si>
  <si>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</si>
  <si>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</si>
  <si>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</si>
  <si>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</si>
  <si>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</si>
  <si>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</si>
  <si>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</si>
  <si>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</si>
  <si>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</si>
  <si>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</si>
  <si>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</si>
  <si>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</si>
  <si>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</si>
  <si>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</si>
  <si>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</si>
  <si>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</si>
  <si>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</si>
  <si>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</si>
  <si>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</si>
  <si>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</si>
  <si>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</si>
  <si>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</si>
  <si>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</si>
  <si>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</si>
  <si>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</si>
  <si>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</si>
  <si>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</si>
  <si>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</si>
  <si>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</si>
  <si>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</si>
  <si>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</si>
  <si>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</si>
  <si>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</si>
  <si>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</si>
  <si>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</si>
  <si>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</si>
  <si>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</si>
  <si>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</si>
  <si>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</si>
  <si>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</si>
  <si>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</si>
  <si>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</si>
  <si>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</si>
  <si>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</si>
  <si>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</si>
  <si>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</si>
  <si>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</si>
  <si>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</si>
  <si>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</si>
  <si>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</si>
  <si>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</si>
  <si>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</si>
  <si>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</si>
  <si>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</si>
  <si>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</si>
  <si>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</si>
  <si>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</si>
  <si>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</si>
  <si>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</si>
  <si>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</si>
  <si>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</si>
  <si>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</si>
  <si>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</si>
  <si>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</si>
  <si>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いすみ市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</si>
  <si>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</si>
  <si>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</si>
  <si>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</si>
  <si>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</si>
  <si>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</si>
  <si>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</si>
  <si>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</si>
  <si>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</si>
  <si>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</si>
  <si>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</si>
  <si>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</si>
  <si>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</si>
  <si>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</si>
  <si>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</si>
  <si>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</si>
  <si>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</si>
  <si>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</si>
  <si>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</si>
  <si>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</si>
  <si>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</si>
  <si>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</si>
  <si>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</si>
  <si>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</si>
  <si>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</si>
  <si>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</si>
  <si>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</si>
  <si>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</si>
  <si>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</si>
  <si>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</si>
  <si>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</si>
  <si>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</si>
  <si>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</si>
  <si>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</si>
  <si>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</si>
  <si>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</si>
  <si>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</si>
  <si>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</si>
  <si>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</si>
  <si>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</si>
  <si>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</si>
  <si>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</si>
  <si>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</si>
  <si>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</si>
  <si>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</si>
  <si>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</si>
  <si>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</si>
  <si>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</si>
  <si>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</si>
  <si>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</si>
  <si>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</si>
  <si>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</si>
  <si>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</si>
  <si>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</si>
  <si>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</si>
  <si>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</si>
  <si>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</si>
  <si>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</si>
  <si>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</si>
  <si>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</si>
  <si>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</si>
  <si>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</si>
  <si>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</si>
  <si>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</si>
  <si>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</si>
  <si>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</si>
  <si>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</si>
  <si>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</si>
  <si>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</si>
  <si>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</si>
  <si>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</si>
  <si>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</si>
  <si>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</si>
  <si>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</si>
  <si>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</si>
  <si>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</si>
  <si>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</si>
  <si>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</si>
  <si>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</si>
  <si>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</si>
  <si>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</si>
  <si>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</si>
  <si>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</si>
  <si>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</si>
  <si>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</si>
  <si>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</si>
  <si>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</si>
  <si>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</si>
  <si>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</si>
  <si>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</si>
  <si>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</si>
  <si>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</si>
  <si>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</si>
  <si>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</si>
  <si>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</si>
  <si>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</si>
  <si>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</si>
  <si>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</si>
  <si>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</si>
  <si>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</si>
  <si>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</si>
  <si>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</si>
  <si>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</si>
  <si>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</si>
  <si>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</si>
  <si>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</si>
  <si>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</si>
  <si>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</si>
  <si>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</si>
  <si>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</si>
  <si>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</si>
  <si>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</si>
  <si>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</si>
  <si>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</si>
  <si>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</si>
  <si>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</si>
  <si>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千葉県いすみ市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</si>
  <si>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</si>
  <si>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</si>
  <si>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</si>
  <si>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</si>
  <si>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</si>
  <si>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</si>
  <si>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</si>
  <si>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</si>
  <si>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</si>
  <si>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</si>
  <si>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</si>
  <si>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</si>
  <si>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</si>
  <si>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</si>
  <si>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</si>
  <si>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</si>
  <si>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</si>
  <si>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</si>
  <si>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</si>
  <si>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</si>
  <si>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</si>
  <si>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</si>
  <si>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</si>
  <si>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</si>
  <si>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</si>
  <si>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</si>
  <si>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</si>
  <si>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</si>
  <si>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</si>
  <si>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</si>
  <si>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</si>
  <si>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</si>
  <si>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</si>
  <si>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</si>
  <si>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</si>
  <si>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</si>
  <si>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</si>
  <si>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</si>
  <si>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</si>
  <si>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</si>
  <si>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</si>
  <si>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</si>
  <si>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</si>
  <si>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</si>
  <si>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</si>
  <si>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</si>
  <si>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</si>
  <si>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</si>
  <si>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</si>
  <si>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</si>
  <si>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</si>
  <si>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</si>
  <si>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</si>
  <si>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</si>
  <si>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</si>
  <si>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</si>
  <si>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</si>
  <si>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</si>
  <si>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</si>
  <si>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</si>
  <si>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</si>
  <si>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</si>
  <si>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</si>
  <si>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</si>
  <si>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</si>
  <si>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</si>
  <si>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</si>
  <si>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</si>
  <si>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</si>
  <si>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</si>
  <si>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</si>
  <si>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</si>
  <si>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</si>
  <si>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</si>
  <si>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</si>
  <si>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</si>
  <si>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</si>
  <si>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</si>
  <si>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</si>
  <si>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</si>
  <si>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</si>
  <si>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</si>
  <si>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</si>
  <si>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</si>
  <si>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</si>
  <si>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</si>
  <si>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</si>
  <si>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</si>
  <si>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</si>
  <si>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</si>
  <si>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</si>
  <si>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</si>
  <si>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</si>
  <si>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</si>
  <si>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</si>
  <si>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</si>
  <si>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</si>
  <si>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</si>
  <si>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</si>
  <si>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</si>
  <si>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</si>
  <si>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</si>
  <si>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</si>
  <si>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</si>
  <si>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</si>
  <si>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</si>
  <si>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</si>
  <si>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</si>
  <si>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</si>
  <si>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</si>
  <si>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</si>
  <si>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</si>
  <si>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</si>
  <si>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</si>
  <si>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</si>
  <si>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</si>
  <si>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</si>
  <si>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</si>
  <si>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</si>
  <si>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</si>
  <si>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</si>
  <si>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</si>
  <si>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</si>
  <si>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</si>
  <si>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</si>
  <si>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</si>
  <si>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</si>
  <si>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</si>
  <si>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</si>
  <si>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</si>
  <si>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</si>
  <si>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</si>
  <si>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</si>
  <si>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</si>
  <si>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</si>
  <si>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</si>
  <si>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</si>
  <si>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</si>
  <si>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</si>
  <si>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</si>
  <si>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</si>
  <si>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</si>
  <si>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</si>
  <si>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</si>
  <si>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</si>
  <si>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</si>
  <si>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</si>
  <si>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</si>
  <si>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</si>
  <si>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</si>
  <si>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</si>
  <si>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</si>
  <si>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</si>
  <si>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千葉県いすみ市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</si>
  <si>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</si>
  <si>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</si>
  <si>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</si>
  <si>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</si>
  <si>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</si>
  <si>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</si>
  <si>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</si>
  <si>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</si>
  <si>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</si>
  <si>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</si>
  <si>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</si>
  <si>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</si>
  <si>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</si>
  <si>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</si>
  <si>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</si>
  <si>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</si>
  <si>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</si>
  <si>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</si>
  <si>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</si>
  <si>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</si>
  <si>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</si>
  <si>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</si>
  <si>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</si>
  <si>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</si>
  <si>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</si>
  <si>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</si>
  <si>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</si>
  <si>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</si>
  <si>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</si>
  <si>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</si>
  <si>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</si>
  <si>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</si>
  <si>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</si>
  <si>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</si>
  <si>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</si>
  <si>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</si>
  <si>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</si>
  <si>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</si>
  <si>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</si>
  <si>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</si>
  <si>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</si>
  <si>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</si>
  <si>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</si>
  <si>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</si>
  <si>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</si>
  <si>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</si>
  <si>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</si>
  <si>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</si>
  <si>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</si>
  <si>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</si>
  <si>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</si>
  <si>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</si>
  <si>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</si>
  <si>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</si>
  <si>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</si>
  <si>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</si>
  <si>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</si>
  <si>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</si>
  <si>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</si>
  <si>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</si>
  <si>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</si>
  <si>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</si>
  <si>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</si>
  <si>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</si>
  <si>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</si>
  <si>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</si>
  <si>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</si>
  <si>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</si>
  <si>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</si>
  <si>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</si>
  <si>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</si>
  <si>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</si>
  <si>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</si>
  <si>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</si>
  <si>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</si>
  <si>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</si>
  <si>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</si>
  <si>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</si>
  <si>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</si>
  <si>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</si>
  <si>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</si>
  <si>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</si>
  <si>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</si>
  <si>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</si>
  <si>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</si>
  <si>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</si>
  <si>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</si>
  <si>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</si>
  <si>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</si>
  <si>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</si>
  <si>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</si>
  <si>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</si>
  <si>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</si>
  <si>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</si>
  <si>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</si>
  <si>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</si>
  <si>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</si>
  <si>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</si>
  <si>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</si>
  <si>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</si>
  <si>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</si>
  <si>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</si>
  <si>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</si>
  <si>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</si>
  <si>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</si>
  <si>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</si>
  <si>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</si>
  <si>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</si>
  <si>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</si>
  <si>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</si>
  <si>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</si>
  <si>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</si>
  <si>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</si>
  <si>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</si>
  <si>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</si>
  <si>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</si>
  <si>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</si>
  <si>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</si>
  <si>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</si>
  <si>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</si>
  <si>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</si>
  <si>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</si>
  <si>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</si>
  <si>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</si>
  <si>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</si>
  <si>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</si>
  <si>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</si>
  <si>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</si>
  <si>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</si>
  <si>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</si>
  <si>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</si>
  <si>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</si>
  <si>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</si>
  <si>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</si>
  <si>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</si>
  <si>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</si>
  <si>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</si>
  <si>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</si>
  <si>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</si>
  <si>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</si>
  <si>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</si>
  <si>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</si>
  <si>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</si>
  <si>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</si>
  <si>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</si>
  <si>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</si>
  <si>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</si>
  <si>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</si>
  <si>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</si>
  <si>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</si>
  <si>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</si>
  <si>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</si>
  <si>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</si>
  <si>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</si>
  <si>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</si>
  <si>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</si>
  <si>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</si>
  <si>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</si>
  <si>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</si>
  <si>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</si>
  <si>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</si>
  <si>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</si>
  <si>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</si>
  <si>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</si>
  <si>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</si>
  <si>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</si>
  <si>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</si>
  <si>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</si>
  <si>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</si>
  <si>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</si>
  <si>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</si>
  <si>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</si>
  <si>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</si>
  <si>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</si>
  <si>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</si>
  <si>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</si>
  <si>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</si>
  <si>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</si>
  <si>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</si>
  <si>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</si>
  <si>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</si>
  <si>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</si>
  <si>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</si>
  <si>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</si>
  <si>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</si>
  <si>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</si>
  <si>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</si>
  <si>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</si>
  <si>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</si>
  <si>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</si>
  <si>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</si>
  <si>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</si>
  <si>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</si>
  <si>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</si>
  <si>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</si>
  <si>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</si>
  <si>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5.57</t>
  </si>
  <si>
    <t>▲ 3.32</t>
  </si>
  <si>
    <t>▲ 0.97</t>
  </si>
  <si>
    <t>一般会計</t>
  </si>
  <si>
    <t>水道事業会計</t>
  </si>
  <si>
    <t>国民健康保険特別会計</t>
  </si>
  <si>
    <t>介護保険特別会計</t>
  </si>
  <si>
    <t>後期高齢者医療特別会計</t>
  </si>
  <si>
    <t>▲ 0.00</t>
  </si>
  <si>
    <t>その他会計（赤字）</t>
  </si>
  <si>
    <t>その他会計（黒字）</t>
  </si>
  <si>
    <t>（百万円）</t>
    <phoneticPr fontId="5"/>
  </si>
  <si>
    <t>H28末</t>
    <phoneticPr fontId="5"/>
  </si>
  <si>
    <t>H29末</t>
    <phoneticPr fontId="5"/>
  </si>
  <si>
    <t>H30末</t>
    <phoneticPr fontId="5"/>
  </si>
  <si>
    <t>R01末</t>
    <phoneticPr fontId="5"/>
  </si>
  <si>
    <t>R02末</t>
    <phoneticPr fontId="5"/>
  </si>
  <si>
    <t>まちづくり振興基金</t>
    <rPh sb="5" eb="7">
      <t>シンコウ</t>
    </rPh>
    <rPh sb="7" eb="9">
      <t>キキン</t>
    </rPh>
    <phoneticPr fontId="5"/>
  </si>
  <si>
    <t>ふるさと応援基金</t>
    <rPh sb="4" eb="6">
      <t>オウエン</t>
    </rPh>
    <rPh sb="6" eb="8">
      <t>キキン</t>
    </rPh>
    <phoneticPr fontId="5"/>
  </si>
  <si>
    <t>公共施設等整備基金</t>
    <phoneticPr fontId="5"/>
  </si>
  <si>
    <t>用地取得基金</t>
    <phoneticPr fontId="5"/>
  </si>
  <si>
    <t>奨学基金</t>
    <phoneticPr fontId="5"/>
  </si>
  <si>
    <t>夷隅郡市広域市町村圏事務組合（一般会計）</t>
  </si>
  <si>
    <t>南房総広域水道企業団（水道事業用水供給事業）</t>
  </si>
  <si>
    <t>国保国吉病院組合（国保国吉病院事業会計）</t>
  </si>
  <si>
    <t>布施学校組合（布施学校組合会計）</t>
  </si>
  <si>
    <t>夷隅環境衛生組合（一般会計）</t>
    <rPh sb="2" eb="4">
      <t>カンキョウ</t>
    </rPh>
    <rPh sb="4" eb="6">
      <t>エイセイ</t>
    </rPh>
    <rPh sb="6" eb="8">
      <t>クミアイ</t>
    </rPh>
    <rPh sb="9" eb="11">
      <t>イッパン</t>
    </rPh>
    <rPh sb="11" eb="13">
      <t>カイケイ</t>
    </rPh>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</si>
  <si>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</si>
  <si>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</si>
  <si>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</si>
  <si>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</si>
  <si>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t>
    <phoneticPr fontId="2"/>
  </si>
  <si>
    <t>-</t>
    <phoneticPr fontId="2"/>
  </si>
  <si>
    <t>千葉県後期高齢者医療広域連合（千葉県後期高齢者医療広域連合一般会計）</t>
    <rPh sb="0" eb="3">
      <t>チバケン</t>
    </rPh>
    <rPh sb="3" eb="5">
      <t>コウキ</t>
    </rPh>
    <rPh sb="5" eb="8">
      <t>コウレイシャ</t>
    </rPh>
    <rPh sb="8" eb="10">
      <t>イリョウ</t>
    </rPh>
    <rPh sb="10" eb="12">
      <t>コウイキ</t>
    </rPh>
    <rPh sb="12" eb="14">
      <t>レンゴウ</t>
    </rPh>
    <phoneticPr fontId="2"/>
  </si>
  <si>
    <t>千葉県後期高齢者医療広域連合（千葉県後期高齢者医療広域連合特別会計）</t>
    <rPh sb="0" eb="3">
      <t>チバケン</t>
    </rPh>
    <rPh sb="3" eb="5">
      <t>コウキ</t>
    </rPh>
    <rPh sb="5" eb="8">
      <t>コウレイシャ</t>
    </rPh>
    <rPh sb="8" eb="10">
      <t>イリョウ</t>
    </rPh>
    <rPh sb="10" eb="12">
      <t>コウイキ</t>
    </rPh>
    <rPh sb="12" eb="14">
      <t>レンゴウ</t>
    </rPh>
    <rPh sb="15" eb="18">
      <t>チバケン</t>
    </rPh>
    <rPh sb="18" eb="20">
      <t>コウキ</t>
    </rPh>
    <rPh sb="20" eb="23">
      <t>コウレイシャ</t>
    </rPh>
    <rPh sb="23" eb="25">
      <t>イリョウ</t>
    </rPh>
    <rPh sb="25" eb="27">
      <t>コウイキ</t>
    </rPh>
    <rPh sb="27" eb="29">
      <t>レンゴウ</t>
    </rPh>
    <rPh sb="29" eb="31">
      <t>トクベツ</t>
    </rPh>
    <rPh sb="31" eb="33">
      <t>カイケイ</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</si>
  <si>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</si>
  <si>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</si>
  <si>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</si>
  <si>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</si>
  <si>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平成29年度から類似団体と比較して低い水準となっている。交付税措置のある起債の選択や財政調整基金の積み増しを行ってきたことが主な要因である。有形固定資産減価償却率については類似団体よりも高い水準であり、年々増加している。これは有形固定資産への設備投資による評価額の増よりも減価償却累計額の増が上回っていることが主な要因である。個別施設計画等に基づき、老朽化した施設の集約化・複合化に取り組んでいく必要がある。</t>
    <rPh sb="1" eb="3">
      <t>ショウライ</t>
    </rPh>
    <rPh sb="3" eb="5">
      <t>フタン</t>
    </rPh>
    <rPh sb="5" eb="7">
      <t>ヒリツ</t>
    </rPh>
    <rPh sb="8" eb="10">
      <t>ヘイセイ</t>
    </rPh>
    <rPh sb="12" eb="13">
      <t>ネン</t>
    </rPh>
    <rPh sb="13" eb="14">
      <t>ド</t>
    </rPh>
    <rPh sb="16" eb="18">
      <t>ルイジ</t>
    </rPh>
    <rPh sb="18" eb="20">
      <t>ダンタイ</t>
    </rPh>
    <rPh sb="21" eb="23">
      <t>ヒカク</t>
    </rPh>
    <rPh sb="25" eb="26">
      <t>ヒク</t>
    </rPh>
    <rPh sb="27" eb="29">
      <t>スイジュン</t>
    </rPh>
    <rPh sb="36" eb="39">
      <t>コウフゼイ</t>
    </rPh>
    <rPh sb="39" eb="41">
      <t>ソチ</t>
    </rPh>
    <rPh sb="44" eb="46">
      <t>キサイ</t>
    </rPh>
    <rPh sb="47" eb="49">
      <t>センタク</t>
    </rPh>
    <rPh sb="50" eb="52">
      <t>ザイセイ</t>
    </rPh>
    <rPh sb="52" eb="54">
      <t>チョウセイ</t>
    </rPh>
    <rPh sb="54" eb="56">
      <t>キキン</t>
    </rPh>
    <rPh sb="57" eb="58">
      <t>ツ</t>
    </rPh>
    <rPh sb="59" eb="60">
      <t>マ</t>
    </rPh>
    <rPh sb="62" eb="63">
      <t>オコナ</t>
    </rPh>
    <rPh sb="70" eb="71">
      <t>オモ</t>
    </rPh>
    <rPh sb="72" eb="74">
      <t>ヨウイン</t>
    </rPh>
    <rPh sb="109" eb="111">
      <t>ネンネン</t>
    </rPh>
    <rPh sb="111" eb="113">
      <t>ゾウカ</t>
    </rPh>
    <rPh sb="121" eb="123">
      <t>ユウケイ</t>
    </rPh>
    <rPh sb="123" eb="125">
      <t>コテイ</t>
    </rPh>
    <rPh sb="125" eb="127">
      <t>シサン</t>
    </rPh>
    <rPh sb="129" eb="131">
      <t>セツビ</t>
    </rPh>
    <rPh sb="131" eb="133">
      <t>トウシ</t>
    </rPh>
    <rPh sb="136" eb="139">
      <t>ヒョウカガク</t>
    </rPh>
    <rPh sb="144" eb="146">
      <t>ゲンカ</t>
    </rPh>
    <rPh sb="146" eb="148">
      <t>ショウキャク</t>
    </rPh>
    <rPh sb="148" eb="151">
      <t>ルイケイガク</t>
    </rPh>
    <rPh sb="152" eb="153">
      <t>ゾウ</t>
    </rPh>
    <rPh sb="154" eb="156">
      <t>ウワマワ</t>
    </rPh>
    <rPh sb="163" eb="164">
      <t>オモ</t>
    </rPh>
    <rPh sb="165" eb="167">
      <t>ヨウイン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</si>
  <si>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</si>
  <si>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</si>
  <si>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</si>
  <si>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</si>
  <si>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</si>
  <si>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</si>
  <si>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29年度以降、類似団体と比較して低い水準であり、令和３年度は前年度と比較して11.0ポイント減少した。実質公債費比率についても類似団体と比較して低い水準であり、年々減少している。これは元利償還金が減少してきたことや交付税措置のある起債の選択、財政調整基金の積み増しなどを行ってきたことによるものと考えられる。今後も充当可能基金の維持、増加に努め、財政の健全化を図っていく。</t>
    <rPh sb="1" eb="3">
      <t>ショウライ</t>
    </rPh>
    <rPh sb="3" eb="5">
      <t>フタン</t>
    </rPh>
    <rPh sb="5" eb="7">
      <t>ヒリツ</t>
    </rPh>
    <rPh sb="8" eb="10">
      <t>ヘイセイ</t>
    </rPh>
    <rPh sb="12" eb="14">
      <t>ネンド</t>
    </rPh>
    <rPh sb="14" eb="16">
      <t>イコウ</t>
    </rPh>
    <rPh sb="17" eb="19">
      <t>ルイジ</t>
    </rPh>
    <rPh sb="19" eb="21">
      <t>ダンタイ</t>
    </rPh>
    <rPh sb="22" eb="24">
      <t>ヒカク</t>
    </rPh>
    <rPh sb="26" eb="27">
      <t>ヒク</t>
    </rPh>
    <rPh sb="28" eb="30">
      <t>スイジュン</t>
    </rPh>
    <rPh sb="34" eb="36">
      <t>レイワ</t>
    </rPh>
    <rPh sb="37" eb="39">
      <t>ネンド</t>
    </rPh>
    <rPh sb="40" eb="43">
      <t>ゼンネンド</t>
    </rPh>
    <rPh sb="44" eb="46">
      <t>ヒカク</t>
    </rPh>
    <rPh sb="56" eb="58">
      <t>ゲンショウ</t>
    </rPh>
    <rPh sb="61" eb="63">
      <t>ジッシツ</t>
    </rPh>
    <rPh sb="63" eb="66">
      <t>コウサイヒ</t>
    </rPh>
    <rPh sb="66" eb="68">
      <t>ヒリツ</t>
    </rPh>
    <rPh sb="73" eb="75">
      <t>ルイジ</t>
    </rPh>
    <rPh sb="75" eb="77">
      <t>ダンタイ</t>
    </rPh>
    <rPh sb="78" eb="80">
      <t>ヒカク</t>
    </rPh>
    <rPh sb="82" eb="83">
      <t>ヒク</t>
    </rPh>
    <rPh sb="84" eb="86">
      <t>スイジュン</t>
    </rPh>
    <rPh sb="90" eb="92">
      <t>ネンネン</t>
    </rPh>
    <rPh sb="92" eb="94">
      <t>ゲンショウ</t>
    </rPh>
    <rPh sb="102" eb="104">
      <t>ガンリ</t>
    </rPh>
    <rPh sb="104" eb="107">
      <t>ショウカンキン</t>
    </rPh>
    <rPh sb="108" eb="110">
      <t>ゲンショウ</t>
    </rPh>
    <rPh sb="122" eb="123">
      <t>カンガ</t>
    </rPh>
    <rPh sb="128" eb="130">
      <t>コンゴ</t>
    </rPh>
    <rPh sb="131" eb="133">
      <t>ジュウトウ</t>
    </rPh>
    <rPh sb="133" eb="135">
      <t>カノウ</t>
    </rPh>
    <rPh sb="135" eb="137">
      <t>キキン</t>
    </rPh>
    <rPh sb="138" eb="140">
      <t>イジ</t>
    </rPh>
    <rPh sb="141" eb="143">
      <t>ゾウカ</t>
    </rPh>
    <rPh sb="144" eb="145">
      <t>ツト</t>
    </rPh>
    <rPh sb="147" eb="149">
      <t>ザイセイ</t>
    </rPh>
    <rPh sb="150" eb="153">
      <t>ケンゼンカ</t>
    </rPh>
    <rPh sb="154" eb="155">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</si>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</sst>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88"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0" borderId="64"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0" borderId="117"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177" fontId="34" fillId="8" borderId="129" xfId="12" applyNumberFormat="1" applyFont="1" applyFill="1" applyBorder="1" applyAlignment="1" applyProtection="1">
      <alignment horizontal="right" vertical="center" shrinkToFit="1"/>
      <protection locked="0"/>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EEBD14F-91DD-4FAF-AE42-F725B2C9C6A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71279</c:v>
                </c:pt>
              </c:numCache>
            </c:numRef>
          </c:val>
          <c:smooth val="0"/>
          <c:extLst>
            <c:ext xmlns:c16="http://schemas.microsoft.com/office/drawing/2014/chart" uri="{C3380CC4-5D6E-409C-BE32-E72D297353CC}">
              <c16:uniqueId val="{00000000-5B3F-4CC3-948F-A2A9DF33A5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38228</c:v>
                </c:pt>
                <c:pt idx="1">
                  <c:v>72813</c:v>
                </c:pt>
                <c:pt idx="2">
                  <c:v>49882</c:v>
                </c:pt>
                <c:pt idx="3">
                  <c:v>55585</c:v>
                </c:pt>
                <c:pt idx="4">
                  <c:v>45282</c:v>
                </c:pt>
              </c:numCache>
            </c:numRef>
          </c:val>
          <c:smooth val="0"/>
          <c:extLst>
            <c:ext xmlns:c16="http://schemas.microsoft.com/office/drawing/2014/chart" uri="{C3380CC4-5D6E-409C-BE32-E72D297353CC}">
              <c16:uniqueId val="{00000001-5B3F-4CC3-948F-A2A9DF33A5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6.92</c:v>
                </c:pt>
                <c:pt idx="1">
                  <c:v>6.54</c:v>
                </c:pt>
                <c:pt idx="2">
                  <c:v>5.81</c:v>
                </c:pt>
                <c:pt idx="3">
                  <c:v>8.9600000000000009</c:v>
                </c:pt>
                <c:pt idx="4">
                  <c:v>9.56</c:v>
                </c:pt>
              </c:numCache>
            </c:numRef>
          </c:val>
          <c:extLst>
            <c:ext xmlns:c16="http://schemas.microsoft.com/office/drawing/2014/chart" uri="{C3380CC4-5D6E-409C-BE32-E72D297353CC}">
              <c16:uniqueId val="{00000000-9934-43D0-88B9-12C628AC2C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40.17</c:v>
                </c:pt>
                <c:pt idx="1">
                  <c:v>39.479999999999997</c:v>
                </c:pt>
                <c:pt idx="2">
                  <c:v>39.799999999999997</c:v>
                </c:pt>
                <c:pt idx="3">
                  <c:v>41.35</c:v>
                </c:pt>
                <c:pt idx="4">
                  <c:v>42.34</c:v>
                </c:pt>
              </c:numCache>
            </c:numRef>
          </c:val>
          <c:extLst>
            <c:ext xmlns:c16="http://schemas.microsoft.com/office/drawing/2014/chart" uri="{C3380CC4-5D6E-409C-BE32-E72D297353CC}">
              <c16:uniqueId val="{00000001-9934-43D0-88B9-12C628AC2C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c:v>
                </c:pt>
                <c:pt idx="1">
                  <c:v>-5.57</c:v>
                </c:pt>
                <c:pt idx="2">
                  <c:v>-3.32</c:v>
                </c:pt>
                <c:pt idx="3">
                  <c:v>2.52</c:v>
                </c:pt>
                <c:pt idx="4">
                  <c:v>-0.97</c:v>
                </c:pt>
              </c:numCache>
            </c:numRef>
          </c:val>
          <c:smooth val="0"/>
          <c:extLst>
            <c:ext xmlns:c16="http://schemas.microsoft.com/office/drawing/2014/chart" uri="{C3380CC4-5D6E-409C-BE32-E72D297353CC}">
              <c16:uniqueId val="{00000002-9934-43D0-88B9-12C628AC2C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09E-4B98-A8B5-932BD7AF84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9E-4B98-A8B5-932BD7AF84A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9E-4B98-A8B5-932BD7AF84A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09E-4B98-A8B5-932BD7AF84A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09E-4B98-A8B5-932BD7AF84A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0.01</c:v>
                </c:pt>
                <c:pt idx="4">
                  <c:v>#N/A</c:v>
                </c:pt>
                <c:pt idx="5">
                  <c:v>0.08</c:v>
                </c:pt>
                <c:pt idx="6">
                  <c:v>#N/A</c:v>
                </c:pt>
                <c:pt idx="7">
                  <c:v>0.01</c:v>
                </c:pt>
                <c:pt idx="8">
                  <c:v>#N/A</c:v>
                </c:pt>
                <c:pt idx="9">
                  <c:v>0.01</c:v>
                </c:pt>
              </c:numCache>
            </c:numRef>
          </c:val>
          <c:extLst>
            <c:ext xmlns:c16="http://schemas.microsoft.com/office/drawing/2014/chart" uri="{C3380CC4-5D6E-409C-BE32-E72D297353CC}">
              <c16:uniqueId val="{00000005-709E-4B98-A8B5-932BD7AF84A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0.68</c:v>
                </c:pt>
                <c:pt idx="2">
                  <c:v>#N/A</c:v>
                </c:pt>
                <c:pt idx="3">
                  <c:v>1.57</c:v>
                </c:pt>
                <c:pt idx="4">
                  <c:v>#N/A</c:v>
                </c:pt>
                <c:pt idx="5">
                  <c:v>1.2</c:v>
                </c:pt>
                <c:pt idx="6">
                  <c:v>#N/A</c:v>
                </c:pt>
                <c:pt idx="7">
                  <c:v>1.3</c:v>
                </c:pt>
                <c:pt idx="8">
                  <c:v>#N/A</c:v>
                </c:pt>
                <c:pt idx="9">
                  <c:v>1.18</c:v>
                </c:pt>
              </c:numCache>
            </c:numRef>
          </c:val>
          <c:extLst>
            <c:ext xmlns:c16="http://schemas.microsoft.com/office/drawing/2014/chart" uri="{C3380CC4-5D6E-409C-BE32-E72D297353CC}">
              <c16:uniqueId val="{00000006-709E-4B98-A8B5-932BD7AF84A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4.57</c:v>
                </c:pt>
                <c:pt idx="2">
                  <c:v>#N/A</c:v>
                </c:pt>
                <c:pt idx="3">
                  <c:v>3.81</c:v>
                </c:pt>
                <c:pt idx="4">
                  <c:v>#N/A</c:v>
                </c:pt>
                <c:pt idx="5">
                  <c:v>3.25</c:v>
                </c:pt>
                <c:pt idx="6">
                  <c:v>#N/A</c:v>
                </c:pt>
                <c:pt idx="7">
                  <c:v>3.41</c:v>
                </c:pt>
                <c:pt idx="8">
                  <c:v>#N/A</c:v>
                </c:pt>
                <c:pt idx="9">
                  <c:v>3.73</c:v>
                </c:pt>
              </c:numCache>
            </c:numRef>
          </c:val>
          <c:extLst>
            <c:ext xmlns:c16="http://schemas.microsoft.com/office/drawing/2014/chart" uri="{C3380CC4-5D6E-409C-BE32-E72D297353CC}">
              <c16:uniqueId val="{00000007-709E-4B98-A8B5-932BD7AF84A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9.6999999999999993</c:v>
                </c:pt>
                <c:pt idx="2">
                  <c:v>#N/A</c:v>
                </c:pt>
                <c:pt idx="3">
                  <c:v>8.74</c:v>
                </c:pt>
                <c:pt idx="4">
                  <c:v>#N/A</c:v>
                </c:pt>
                <c:pt idx="5">
                  <c:v>8.36</c:v>
                </c:pt>
                <c:pt idx="6">
                  <c:v>#N/A</c:v>
                </c:pt>
                <c:pt idx="7">
                  <c:v>7.79</c:v>
                </c:pt>
                <c:pt idx="8">
                  <c:v>#N/A</c:v>
                </c:pt>
                <c:pt idx="9">
                  <c:v>6.91</c:v>
                </c:pt>
              </c:numCache>
            </c:numRef>
          </c:val>
          <c:extLst>
            <c:ext xmlns:c16="http://schemas.microsoft.com/office/drawing/2014/chart" uri="{C3380CC4-5D6E-409C-BE32-E72D297353CC}">
              <c16:uniqueId val="{00000008-709E-4B98-A8B5-932BD7AF84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6.92</c:v>
                </c:pt>
                <c:pt idx="2">
                  <c:v>#N/A</c:v>
                </c:pt>
                <c:pt idx="3">
                  <c:v>6.54</c:v>
                </c:pt>
                <c:pt idx="4">
                  <c:v>#N/A</c:v>
                </c:pt>
                <c:pt idx="5">
                  <c:v>5.81</c:v>
                </c:pt>
                <c:pt idx="6">
                  <c:v>#N/A</c:v>
                </c:pt>
                <c:pt idx="7">
                  <c:v>8.9600000000000009</c:v>
                </c:pt>
                <c:pt idx="8">
                  <c:v>#N/A</c:v>
                </c:pt>
                <c:pt idx="9">
                  <c:v>9.5500000000000007</c:v>
                </c:pt>
              </c:numCache>
            </c:numRef>
          </c:val>
          <c:extLst>
            <c:ext xmlns:c16="http://schemas.microsoft.com/office/drawing/2014/chart" uri="{C3380CC4-5D6E-409C-BE32-E72D297353CC}">
              <c16:uniqueId val="{00000009-709E-4B98-A8B5-932BD7AF84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1532</c:v>
                </c:pt>
                <c:pt idx="5">
                  <c:v>1499</c:v>
                </c:pt>
                <c:pt idx="8">
                  <c:v>1459</c:v>
                </c:pt>
                <c:pt idx="11">
                  <c:v>1444</c:v>
                </c:pt>
                <c:pt idx="14">
                  <c:v>1436</c:v>
                </c:pt>
              </c:numCache>
            </c:numRef>
          </c:val>
          <c:extLst>
            <c:ext xmlns:c16="http://schemas.microsoft.com/office/drawing/2014/chart" uri="{C3380CC4-5D6E-409C-BE32-E72D297353CC}">
              <c16:uniqueId val="{00000000-0EB3-44AA-A3BD-C086B16A77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B3-44AA-A3BD-C086B16A77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4</c:v>
                </c:pt>
                <c:pt idx="6">
                  <c:v>4</c:v>
                </c:pt>
                <c:pt idx="9">
                  <c:v>21</c:v>
                </c:pt>
                <c:pt idx="12">
                  <c:v>14</c:v>
                </c:pt>
              </c:numCache>
            </c:numRef>
          </c:val>
          <c:extLst>
            <c:ext xmlns:c16="http://schemas.microsoft.com/office/drawing/2014/chart" uri="{C3380CC4-5D6E-409C-BE32-E72D297353CC}">
              <c16:uniqueId val="{00000002-0EB3-44AA-A3BD-C086B16A77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155</c:v>
                </c:pt>
                <c:pt idx="3">
                  <c:v>200</c:v>
                </c:pt>
                <c:pt idx="6">
                  <c:v>171</c:v>
                </c:pt>
                <c:pt idx="9">
                  <c:v>185</c:v>
                </c:pt>
                <c:pt idx="12">
                  <c:v>172</c:v>
                </c:pt>
              </c:numCache>
            </c:numRef>
          </c:val>
          <c:extLst>
            <c:ext xmlns:c16="http://schemas.microsoft.com/office/drawing/2014/chart" uri="{C3380CC4-5D6E-409C-BE32-E72D297353CC}">
              <c16:uniqueId val="{00000003-0EB3-44AA-A3BD-C086B16A77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215</c:v>
                </c:pt>
                <c:pt idx="3">
                  <c:v>151</c:v>
                </c:pt>
                <c:pt idx="6">
                  <c:v>134</c:v>
                </c:pt>
                <c:pt idx="9">
                  <c:v>110</c:v>
                </c:pt>
                <c:pt idx="12">
                  <c:v>105</c:v>
                </c:pt>
              </c:numCache>
            </c:numRef>
          </c:val>
          <c:extLst>
            <c:ext xmlns:c16="http://schemas.microsoft.com/office/drawing/2014/chart" uri="{C3380CC4-5D6E-409C-BE32-E72D297353CC}">
              <c16:uniqueId val="{00000004-0EB3-44AA-A3BD-C086B16A77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B3-44AA-A3BD-C086B16A77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B3-44AA-A3BD-C086B16A77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1916</c:v>
                </c:pt>
                <c:pt idx="3">
                  <c:v>1854</c:v>
                </c:pt>
                <c:pt idx="6">
                  <c:v>1854</c:v>
                </c:pt>
                <c:pt idx="9">
                  <c:v>1815</c:v>
                </c:pt>
                <c:pt idx="12">
                  <c:v>1803</c:v>
                </c:pt>
              </c:numCache>
            </c:numRef>
          </c:val>
          <c:extLst>
            <c:ext xmlns:c16="http://schemas.microsoft.com/office/drawing/2014/chart" uri="{C3380CC4-5D6E-409C-BE32-E72D297353CC}">
              <c16:uniqueId val="{00000007-0EB3-44AA-A3BD-C086B16A77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758</c:v>
                </c:pt>
                <c:pt idx="2">
                  <c:v>#N/A</c:v>
                </c:pt>
                <c:pt idx="3">
                  <c:v>#N/A</c:v>
                </c:pt>
                <c:pt idx="4">
                  <c:v>710</c:v>
                </c:pt>
                <c:pt idx="5">
                  <c:v>#N/A</c:v>
                </c:pt>
                <c:pt idx="6">
                  <c:v>#N/A</c:v>
                </c:pt>
                <c:pt idx="7">
                  <c:v>704</c:v>
                </c:pt>
                <c:pt idx="8">
                  <c:v>#N/A</c:v>
                </c:pt>
                <c:pt idx="9">
                  <c:v>#N/A</c:v>
                </c:pt>
                <c:pt idx="10">
                  <c:v>687</c:v>
                </c:pt>
                <c:pt idx="11">
                  <c:v>#N/A</c:v>
                </c:pt>
                <c:pt idx="12">
                  <c:v>#N/A</c:v>
                </c:pt>
                <c:pt idx="13">
                  <c:v>658</c:v>
                </c:pt>
                <c:pt idx="14">
                  <c:v>#N/A</c:v>
                </c:pt>
              </c:numCache>
            </c:numRef>
          </c:val>
          <c:smooth val="0"/>
          <c:extLst>
            <c:ext xmlns:c16="http://schemas.microsoft.com/office/drawing/2014/chart" uri="{C3380CC4-5D6E-409C-BE32-E72D297353CC}">
              <c16:uniqueId val="{00000008-0EB3-44AA-A3BD-C086B16A77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15031</c:v>
                </c:pt>
                <c:pt idx="5">
                  <c:v>15087</c:v>
                </c:pt>
                <c:pt idx="8">
                  <c:v>15012</c:v>
                </c:pt>
                <c:pt idx="11">
                  <c:v>14870</c:v>
                </c:pt>
                <c:pt idx="14">
                  <c:v>14462</c:v>
                </c:pt>
              </c:numCache>
            </c:numRef>
          </c:val>
          <c:extLst>
            <c:ext xmlns:c16="http://schemas.microsoft.com/office/drawing/2014/chart" uri="{C3380CC4-5D6E-409C-BE32-E72D297353CC}">
              <c16:uniqueId val="{00000000-F714-465A-AF88-E2A0F6DDF9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176</c:v>
                </c:pt>
                <c:pt idx="5">
                  <c:v>147</c:v>
                </c:pt>
                <c:pt idx="8">
                  <c:v>119</c:v>
                </c:pt>
                <c:pt idx="11">
                  <c:v>91</c:v>
                </c:pt>
                <c:pt idx="14">
                  <c:v>67</c:v>
                </c:pt>
              </c:numCache>
            </c:numRef>
          </c:val>
          <c:extLst>
            <c:ext xmlns:c16="http://schemas.microsoft.com/office/drawing/2014/chart" uri="{C3380CC4-5D6E-409C-BE32-E72D297353CC}">
              <c16:uniqueId val="{00000001-F714-465A-AF88-E2A0F6DDF9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5964</c:v>
                </c:pt>
                <c:pt idx="5">
                  <c:v>5815</c:v>
                </c:pt>
                <c:pt idx="8">
                  <c:v>6364</c:v>
                </c:pt>
                <c:pt idx="11">
                  <c:v>6953</c:v>
                </c:pt>
                <c:pt idx="14">
                  <c:v>7544</c:v>
                </c:pt>
              </c:numCache>
            </c:numRef>
          </c:val>
          <c:extLst>
            <c:ext xmlns:c16="http://schemas.microsoft.com/office/drawing/2014/chart" uri="{C3380CC4-5D6E-409C-BE32-E72D297353CC}">
              <c16:uniqueId val="{00000002-F714-465A-AF88-E2A0F6DDF9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14-465A-AF88-E2A0F6DDF9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14-465A-AF88-E2A0F6DDF9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14-465A-AF88-E2A0F6DDF9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4348</c:v>
                </c:pt>
                <c:pt idx="3">
                  <c:v>4092</c:v>
                </c:pt>
                <c:pt idx="6">
                  <c:v>3865</c:v>
                </c:pt>
                <c:pt idx="9">
                  <c:v>3675</c:v>
                </c:pt>
                <c:pt idx="12">
                  <c:v>3396</c:v>
                </c:pt>
              </c:numCache>
            </c:numRef>
          </c:val>
          <c:extLst>
            <c:ext xmlns:c16="http://schemas.microsoft.com/office/drawing/2014/chart" uri="{C3380CC4-5D6E-409C-BE32-E72D297353CC}">
              <c16:uniqueId val="{00000006-F714-465A-AF88-E2A0F6DDF9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3408</c:v>
                </c:pt>
                <c:pt idx="3">
                  <c:v>3130</c:v>
                </c:pt>
                <c:pt idx="6">
                  <c:v>2930</c:v>
                </c:pt>
                <c:pt idx="9">
                  <c:v>2731</c:v>
                </c:pt>
                <c:pt idx="12">
                  <c:v>2494</c:v>
                </c:pt>
              </c:numCache>
            </c:numRef>
          </c:val>
          <c:extLst>
            <c:ext xmlns:c16="http://schemas.microsoft.com/office/drawing/2014/chart" uri="{C3380CC4-5D6E-409C-BE32-E72D297353CC}">
              <c16:uniqueId val="{00000007-F714-465A-AF88-E2A0F6DDF9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814</c:v>
                </c:pt>
                <c:pt idx="3">
                  <c:v>650</c:v>
                </c:pt>
                <c:pt idx="6">
                  <c:v>957</c:v>
                </c:pt>
                <c:pt idx="9">
                  <c:v>1514</c:v>
                </c:pt>
                <c:pt idx="12">
                  <c:v>1551</c:v>
                </c:pt>
              </c:numCache>
            </c:numRef>
          </c:val>
          <c:extLst>
            <c:ext xmlns:c16="http://schemas.microsoft.com/office/drawing/2014/chart" uri="{C3380CC4-5D6E-409C-BE32-E72D297353CC}">
              <c16:uniqueId val="{00000008-F714-465A-AF88-E2A0F6DDF9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714-465A-AF88-E2A0F6DDF9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17362</c:v>
                </c:pt>
                <c:pt idx="3">
                  <c:v>17460</c:v>
                </c:pt>
                <c:pt idx="6">
                  <c:v>17289</c:v>
                </c:pt>
                <c:pt idx="9">
                  <c:v>17255</c:v>
                </c:pt>
                <c:pt idx="12">
                  <c:v>16933</c:v>
                </c:pt>
              </c:numCache>
            </c:numRef>
          </c:val>
          <c:extLst>
            <c:ext xmlns:c16="http://schemas.microsoft.com/office/drawing/2014/chart" uri="{C3380CC4-5D6E-409C-BE32-E72D297353CC}">
              <c16:uniqueId val="{0000000A-F714-465A-AF88-E2A0F6DDF9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4760</c:v>
                </c:pt>
                <c:pt idx="2">
                  <c:v>#N/A</c:v>
                </c:pt>
                <c:pt idx="3">
                  <c:v>#N/A</c:v>
                </c:pt>
                <c:pt idx="4">
                  <c:v>4283</c:v>
                </c:pt>
                <c:pt idx="5">
                  <c:v>#N/A</c:v>
                </c:pt>
                <c:pt idx="6">
                  <c:v>#N/A</c:v>
                </c:pt>
                <c:pt idx="7">
                  <c:v>3547</c:v>
                </c:pt>
                <c:pt idx="8">
                  <c:v>#N/A</c:v>
                </c:pt>
                <c:pt idx="9">
                  <c:v>#N/A</c:v>
                </c:pt>
                <c:pt idx="10">
                  <c:v>3261</c:v>
                </c:pt>
                <c:pt idx="11">
                  <c:v>#N/A</c:v>
                </c:pt>
                <c:pt idx="12">
                  <c:v>#N/A</c:v>
                </c:pt>
                <c:pt idx="13">
                  <c:v>2300</c:v>
                </c:pt>
                <c:pt idx="14">
                  <c:v>#N/A</c:v>
                </c:pt>
              </c:numCache>
            </c:numRef>
          </c:val>
          <c:smooth val="0"/>
          <c:extLst>
            <c:ext xmlns:c16="http://schemas.microsoft.com/office/drawing/2014/chart" uri="{C3380CC4-5D6E-409C-BE32-E72D297353CC}">
              <c16:uniqueId val="{0000000B-F714-465A-AF88-E2A0F6DDF9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4336</c:v>
                </c:pt>
                <c:pt idx="1">
                  <c:v>4576</c:v>
                </c:pt>
                <c:pt idx="2">
                  <c:v>4859</c:v>
                </c:pt>
              </c:numCache>
            </c:numRef>
          </c:val>
          <c:extLst>
            <c:ext xmlns:c16="http://schemas.microsoft.com/office/drawing/2014/chart" uri="{C3380CC4-5D6E-409C-BE32-E72D297353CC}">
              <c16:uniqueId val="{00000000-387A-4EA9-892C-4576F717F0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c:v>
                </c:pt>
                <c:pt idx="1">
                  <c:v>11</c:v>
                </c:pt>
                <c:pt idx="2">
                  <c:v>211</c:v>
                </c:pt>
              </c:numCache>
            </c:numRef>
          </c:val>
          <c:extLst>
            <c:ext xmlns:c16="http://schemas.microsoft.com/office/drawing/2014/chart" uri="{C3380CC4-5D6E-409C-BE32-E72D297353CC}">
              <c16:uniqueId val="{00000001-387A-4EA9-892C-4576F717F0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3275</c:v>
                </c:pt>
                <c:pt idx="1">
                  <c:v>3403</c:v>
                </c:pt>
                <c:pt idx="2">
                  <c:v>3417</c:v>
                </c:pt>
              </c:numCache>
            </c:numRef>
          </c:val>
          <c:extLst>
            <c:ext xmlns:c16="http://schemas.microsoft.com/office/drawing/2014/chart" uri="{C3380CC4-5D6E-409C-BE32-E72D297353CC}">
              <c16:uniqueId val="{00000002-387A-4EA9-892C-4576F717F0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{B94F8BB7-C6F0-4A8E-9F7A-C758AD8828EF}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9CD-4B62-A724-98CFA18B14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{C7A659E9-45AD-434E-BDC8-1B4D3DF03B7D}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CD-4B62-A724-98CFA18B14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{E31E1227-7B5E-4133-B332-B1B32D62DB2F}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CD-4B62-A724-98CFA18B14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{E6900C60-C121-4088-BE6F-229387E36BBA}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CD-4B62-A724-98CFA18B14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{27497D35-72A9-47CA-9774-4ABA5336150C}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CD-4B62-A724-98CFA18B143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{B0191529-0D64-4EE9-B299-9A9C215B9FCE}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9CD-4B62-A724-98CFA18B143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{B060B2DE-C115-4B89-AB53-338CD8E81C08}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9CD-4B62-A724-98CFA18B143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{98EA6F59-C881-441D-B7D0-4C7B2ED8916D}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9CD-4B62-A724-98CFA18B143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{2D73B1BE-4612-4A01-9543-FD4F1095C5E8}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9CD-4B62-A724-98CFA18B14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62.7</c:v>
                </c:pt>
                <c:pt idx="16">
                  <c:v>63.5</c:v>
                </c:pt>
                <c:pt idx="24">
                  <c:v>64.2</c:v>
                </c:pt>
                <c:pt idx="32">
                  <c:v>65.900000000000006</c:v>
                </c:pt>
              </c:numCache>
            </c:numRef>
          </c:xVal>
          <c:yVal>
            <c:numRef>
              <c:f>公会計指標分析・財政指標組合せ分析表!$BP$51:$DC$51</c:f>
              <c:numCache>
                <c:formatCode>#,##0.0;"▲ "#,##0.0</c:formatCode>
                <c:ptCount val="40"/>
                <c:pt idx="0">
                  <c:v>50.2</c:v>
                </c:pt>
                <c:pt idx="8">
                  <c:v>45.9</c:v>
                </c:pt>
                <c:pt idx="16">
                  <c:v>37.4</c:v>
                </c:pt>
                <c:pt idx="24">
                  <c:v>33.799999999999997</c:v>
                </c:pt>
                <c:pt idx="32">
                  <c:v>22.8</c:v>
                </c:pt>
              </c:numCache>
            </c:numRef>
          </c:yVal>
          <c:smooth val="0"/>
          <c:extLst>
            <c:ext xmlns:c16="http://schemas.microsoft.com/office/drawing/2014/chart" uri="{C3380CC4-5D6E-409C-BE32-E72D297353CC}">
              <c16:uniqueId val="{00000009-49CD-4B62-A724-98CFA18B14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{6E667218-74C9-4F14-B516-7CEB0F811F9E}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9CD-4B62-A724-98CFA18B14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{0A888D70-14D1-4A11-88E7-8D0F997F8128}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CD-4B62-A724-98CFA18B14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{AF998333-E56B-4DB2-BD67-B405EE441883}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CD-4B62-A724-98CFA18B14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{75EDA11D-8341-4C42-857F-624494729868}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CD-4B62-A724-98CFA18B14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{3354F5C3-81A7-4C22-854D-20464CDF0722}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CD-4B62-A724-98CFA18B143F}"/>
                </c:ext>
              </c:extLst>
            </c:dLbl>
            <c:dLbl>
              <c:idx val="8"/>
              <c:layout>
                <c:manualLayout>
                  <c:x val="-2.7958831171516631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{1D4C611E-F9A2-4E89-BB3F-AC98BD45E622}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9CD-4B62-A724-98CFA18B143F}"/>
                </c:ext>
              </c:extLst>
            </c:dLbl>
            <c:dLbl>
              <c:idx val="16"/>
              <c:layout>
                <c:manualLayout>
                  <c:x val="-3.6202119948290104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{87B10EA3-F346-474F-9237-82BC9215E08E}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9CD-4B62-A724-98CFA18B143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{E4494C7F-EE85-4F70-BC0B-29EDBE69B168}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9CD-4B62-A724-98CFA18B143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{3497487A-4802-460C-B922-3BFA99FE6D8F}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9CD-4B62-A724-98CFA18B14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62.8</c:v>
                </c:pt>
              </c:numCache>
            </c:numRef>
          </c:xVal>
          <c:yVal>
            <c:numRef>
              <c:f>公会計指標分析・財政指標組合せ分析表!$BP$55:$DC$55</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49CD-4B62-A724-98CFA18B143F}"/>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{D17595C6-C168-4E0C-90CD-5AD90A1CE2F9}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797-4EC6-8B17-2371ED3C19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{6C73EA09-E1A9-4FFB-8C63-9CAD5508AE4F}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97-4EC6-8B17-2371ED3C19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{B5580059-A137-4D30-88E8-A2EDAB7086A5}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97-4EC6-8B17-2371ED3C19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{C6353277-E694-41C1-8E61-9059C8031C80}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97-4EC6-8B17-2371ED3C19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{DDA7EF9A-5F87-4F16-81FA-2C01E0749992}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97-4EC6-8B17-2371ED3C194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{CC995E19-F34D-4748-AE59-FB62D8F77C8E}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797-4EC6-8B17-2371ED3C194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{67835427-0F24-43C2-BFB6-67E7969CB91E}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797-4EC6-8B17-2371ED3C194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{F60B89D0-8CE4-4D95-9213-7C2DDD42CC58}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797-4EC6-8B17-2371ED3C194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{65A85F17-C1B1-4B1C-9B55-401A85DA8426}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797-4EC6-8B17-2371ED3C19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c:v>
                </c:pt>
                <c:pt idx="16">
                  <c:v>7.6</c:v>
                </c:pt>
                <c:pt idx="24">
                  <c:v>7.3</c:v>
                </c:pt>
                <c:pt idx="32">
                  <c:v>7</c:v>
                </c:pt>
              </c:numCache>
            </c:numRef>
          </c:xVal>
          <c:yVal>
            <c:numRef>
              <c:f>公会計指標分析・財政指標組合せ分析表!$BP$73:$DC$73</c:f>
              <c:numCache>
                <c:formatCode>#,##0.0;"▲ "#,##0.0</c:formatCode>
                <c:ptCount val="40"/>
                <c:pt idx="0">
                  <c:v>50.2</c:v>
                </c:pt>
                <c:pt idx="8">
                  <c:v>45.9</c:v>
                </c:pt>
                <c:pt idx="16">
                  <c:v>37.4</c:v>
                </c:pt>
                <c:pt idx="24">
                  <c:v>33.799999999999997</c:v>
                </c:pt>
                <c:pt idx="32">
                  <c:v>22.8</c:v>
                </c:pt>
              </c:numCache>
            </c:numRef>
          </c:yVal>
          <c:smooth val="0"/>
          <c:extLst>
            <c:ext xmlns:c16="http://schemas.microsoft.com/office/drawing/2014/chart" uri="{C3380CC4-5D6E-409C-BE32-E72D297353CC}">
              <c16:uniqueId val="{00000009-9797-4EC6-8B17-2371ED3C19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{3D6D0508-0B27-4C2C-BFCA-345EAE6902E0}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797-4EC6-8B17-2371ED3C19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{9CC16C9E-0C67-4F46-B147-33F6D787133A}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97-4EC6-8B17-2371ED3C19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{C5E51398-7284-4609-94FB-0C61459B3424}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97-4EC6-8B17-2371ED3C19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{85111BBE-77D7-4374-B819-004EFBCB7D8A}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97-4EC6-8B17-2371ED3C19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{46415288-D4DB-4ABF-931D-E0F62D02B436}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97-4EC6-8B17-2371ED3C194B}"/>
                </c:ext>
              </c:extLst>
            </c:dLbl>
            <c:dLbl>
              <c:idx val="8"/>
              <c:layout>
                <c:manualLayout>
                  <c:x val="-3.4502318643803015E-2"/>
                  <c:y val="-7.276679267925970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{E3013924-859D-442A-B19E-65311AFF6DE4}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797-4EC6-8B17-2371ED3C194B}"/>
                </c:ext>
              </c:extLst>
            </c:dLbl>
            <c:dLbl>
              <c:idx val="16"/>
              <c:layout>
                <c:manualLayout>
                  <c:x val="-2.876601570038324E-2"/>
                  <c:y val="-5.206650149632818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{6610121E-A32B-4E97-87EB-F1B7DB191E9A}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797-4EC6-8B17-2371ED3C194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{6A6BF425-4D4C-4E1C-8C20-5887B80A358E}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797-4EC6-8B17-2371ED3C194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{9525DA9F-82B6-49AC-9753-2E2322AFD7F2}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797-4EC6-8B17-2371ED3C19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8.1999999999999993</c:v>
                </c:pt>
              </c:numCache>
            </c:numRef>
          </c:xVal>
          <c:yVal>
            <c:numRef>
              <c:f>公会計指標分析・財政指標組合せ分析表!$BP$77:$DC$77</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9797-4EC6-8B17-2371ED3C194B}"/>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5F4E0A5-0FAE-427F-B4F4-6E420DCECEFB}"/>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2D18C15-6790-4293-9A75-7B4C05007EE7}"/>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合併後、様々な事業において合併特例債を活用し、財源を確保してきたことから元利償還金等は増加傾向にあったが、公債費の抑制に努め、平成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年度以降の元利償還金は減少してきている。</a:t>
          </a:r>
        </a:p>
        <a:p>
          <a:r>
            <a:rPr kumimoji="1" lang="ja-JP" altLang="en-US" sz="1400">
              <a:latin typeface="ＭＳ ゴシック" pitchFamily="49" charset="-128"/>
              <a:ea typeface="ＭＳ ゴシック" pitchFamily="49" charset="-128"/>
            </a:rPr>
            <a:t>　起債を行う際には、なるべく交付税措置のある起債を活用し、次世代への負担を少しでも軽減できるよう新規地方債の発行については、より一層の精査を行い、持続可能な財政運営を図っていく。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満期一括償還地方債はキャッシュフロー変動が大きく、本市の財政運営については平準化を目的とした元利均等償還を用いているため。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合併以降、合併特例債を活用して学校施設の改修、学校給食センターや統合保育所、統合小学校、国吉中学校の建設や基幹道路の整備など様々な事業を実施してきたが、</a:t>
          </a:r>
          <a:r>
            <a:rPr kumimoji="1" lang="ja-JP" altLang="en-US" sz="1400">
              <a:solidFill>
                <a:sysClr val="windowText" lastClr="000000"/>
              </a:solidFill>
              <a:latin typeface="ＭＳ ゴシック" pitchFamily="49" charset="-128"/>
              <a:ea typeface="ＭＳ ゴシック" pitchFamily="49" charset="-128"/>
            </a:rPr>
            <a:t>令和３年度は償還額が借入額を上回り、地方債残高は減となった。</a:t>
          </a:r>
        </a:p>
        <a:p>
          <a:r>
            <a:rPr kumimoji="1" lang="ja-JP" altLang="en-US" sz="1400">
              <a:latin typeface="ＭＳ ゴシック" pitchFamily="49" charset="-128"/>
              <a:ea typeface="ＭＳ ゴシック" pitchFamily="49" charset="-128"/>
            </a:rPr>
            <a:t>　充当可能基金については、財政調整基金を中心に積み立てを行ったことで増加した。合併特例措置の終了後も持続可能な財政運営を行うためにも更なる積み増しに努めていく。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千葉県いすみ市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基金全体としては、歳入の抑制と歳出の抑制に努め、前年度から約５億円の増額となった。</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すると、運用益と歳計剰余金の増加により財政調整基金が約２億８千万円の増、普通交付税の臨時財政対策債償還基金費相当額の積立により減債基金が約２億円増加した。取り崩し額では令和３年度寄附額の増によりふるさと応援基金で約１億１千万円増加したが、積立額が上回ったことで基金残額が増額した。</a:t>
          </a:r>
          <a:b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b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歳入の確保と歳出の抑制に努め、地方債の借入については可能な限り交付税措置の多いものを選択し、事業の取捨選択をしながら将来への負担の平準化を目標とし、基金残高の安定化に努める。また、基金の用途の明確化を図るため、財政調整基金だけでなく特定目的金への積み立ても視野に入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まちづくり振興基金：地域住民の連携の強化及び地域振興等に資するため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ふるさと応援基金：寄附者から収受したふるさと寄附金を積み立て、寄附者のいすみ市への思いを実現化することにより、様々な人々の参画による個性豊かな活力あるふるさとづくりに資するため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公共施設等整備基金：公用及び公共に供する施設整備のため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まちづくり振興基金は運用益の積み立てにより約６百万円の増、公共施設等整備基金は今後の施設老朽化による維持更新費用の増加に備えて積み立てたことにより約５千万円の増加となった。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振興基金については、毎年１千万円前後の運用益をあげており、引き続き将来への基金確保へ努めていく。また、公共施設の老朽化による維持補修費の増加が見込まれる中で、今後は公共施設等整備基金などへの積み立てを行い、将来の財源確保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一般会計へ繰入れ（約２億１千９百万円）を行ったが、運用益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（約２千３百万円）と歳計剰余金処分額（約５億円）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が上回り増加となった。</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新型コロナウイルス等社会情勢が不安定な中で、引き続き将来にわたり安定した行財政運営に努めるため、財政調整基金の安定化を図っていく。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年度普通交付税の臨時財政対策債償還基金費相当額を積み立てたため増加となった。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現時点では、満期一括償還地方債を行う予定がないことから、積み立てを行っていない。今後は必要に応じ、将来負担の増加が見込まれる場合には、財政状況に配慮しつつ、積み立てを視野に入れる。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8C3AB62-AC88-4658-B5A9-6206A28F0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ABD7BE8-B9A2-434B-86E0-4604B40313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CD34C82-BCA1-426D-9909-158FD60F84FE}"/>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20D3FD1-FFFE-4D8C-8714-A9B35D67CDC0}"/>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DC1CB92-E4A1-4C4D-98A2-572B79C92D68}"/>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96229DC-62F3-40C4-9124-3364CE3BFFE7}"/>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B61CEC7-2258-43E2-B3B9-089FD616AC35}"/>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BE138B1-161F-4DC9-B900-380A1EF27358}"/>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9C8A1AF-C5E8-41CA-BA84-0D12E87033D6}"/>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B3D7EF0-1B56-4C83-BDA6-4221EBA4511F}"/>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BE22D3D-1282-4CE0-A34E-7DACB586FB8A}"/>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6ED66A0-7C04-477D-8D92-AB1DECFEF0C0}"/>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36,575
36,000
157.50
19,886,954
18,599,957
1,096,809
11,476,408
16,933,162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04AFA3C-C849-4F80-8FB1-99582898AE8C}"/>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98FFDCC-5AE9-45DF-9675-0889BD0C0C63}"/>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2CA8BE9-28FC-4F31-92A0-40C67BC9146D}"/>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1B94B5B-5E1A-4EDF-A186-4A31A5ADC03F}"/>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86A5933-97AF-4ED0-B23B-C33909ADF414}"/>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4EBB9FA-8316-4386-99A6-B9E6B960797D}"/>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4359DAF-909B-48A4-93E4-D7EBDECBC00F}"/>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3A043E5-F3CC-4F65-987B-40F637FB68A8}"/>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63571EB-A0F5-4F1B-998F-F8F380C494F7}"/>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28A5B90-24A4-4CFD-B164-8C13D08181C9}"/>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572942A-36F5-4FF1-ABF2-0C290643D9B1}"/>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8E89E47-F0A3-4886-91CB-E42E00C9E2F2}"/>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08336AA-82B6-4E52-AB6C-00B668E1498C}"/>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B0F263F-128F-49CB-8E4A-96582AEC7FEF}"/>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60C206B-196A-4C69-9BD1-4DFDF4C431F7}"/>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BEB92CE-8AB4-4DE2-910C-FFB1035D36D1}"/>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60DE2A0-EE6B-428B-BE34-246EEA9C4166}"/>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82FFC83-6DA0-4E2A-9792-C7B5724239E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8AB3FC8-4F94-48E8-876F-EAC5D3A0CC7B}"/>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FD7A46D-2F1B-42C8-A9D8-7B48EB05A05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58E1A5D-95EF-43AB-9EE1-51A058E7FE0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93B44E2-B894-4316-B2ED-B9AD6C507F0A}"/>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ACF8040-C401-4160-AA5C-5D29884E4C98}"/>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1568975-3D71-47DF-A3A1-53B033FE7AD6}"/>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FDFBC0C-87AB-49EB-ABBA-067224281F6D}"/>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BCC70E6-2DA7-4DDD-8233-D2D4B7CA4F55}"/>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B8B64B7-CF3E-48CB-A465-EAC0AD6B4156}"/>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3F19772-F6C6-4C3F-8D70-C0A4D74A8FF3}"/>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D654D16-9E65-424B-90E1-72EEC3A1D08A}"/>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7534791-43A8-47AD-8849-0223C009FC1A}"/>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532552F-6A1C-461B-B528-3648B24BF45D}"/>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9991AA0-E7FD-4002-806C-81C9889DBB3C}"/>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6787BC8-B09D-4B9E-BCA7-7E3627E44699}"/>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C1E1976-4184-420F-963F-FE5659119683}"/>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6CE6FA1-30B0-4A6B-81E9-A8ABC9EB0A03}"/>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施設面積を概ね３割縮減していく必要があると見込んでおり、老朽化した施設の集約化・複合化や除却を進めている。有形固定資産減価償却率は類似団体より高く、公共施設全体の老朽化が進んでいるので、個別施設計画等に基づき、長寿命化や再編成等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6D345AE-C9EC-4FDD-B991-B22732821299}"/>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8AFB373-9D0C-4306-A76B-D1E021643777}"/>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F892300-D7C8-4A22-856D-EC045E3FD043}"/>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F1FC24B6-2FA0-4C1C-9C09-3ADDF7DB640C}"/>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B664322B-7ADF-44A7-998F-F2D921AFA146}"/>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FAC0A0A5-8E2D-45CC-8789-40EB7373C273}"/>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0B24BD8-E613-4BE6-89C3-CBDD82E50725}"/>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35FE5BE-6E49-4629-B7B0-6691EACB1AE8}"/>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A99C55C-3610-450F-85E6-8F1491A40179}"/>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30EBA5DA-CDDA-44F8-B506-6DB9FCF7D30D}"/>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4C24C29-07E9-4143-AC0D-27D6602F8AFA}"/>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86A85B1-8DA4-4450-89D5-81366F73F117}"/>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FB7D619-D8CA-4755-8D02-FF50F55A41A6}"/>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2DCD513-C5E3-4009-9199-B82B0E1A3AAA}"/>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D521998-3A00-4285-BFE4-E4649B580385}"/>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4DD428D-AFC7-4A6D-ABDF-C66C00D4E31A}"/>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CFD8D3D0-BC14-4054-A1AC-4EBFDA9204AD}"/>
            </a:ext>
          </a:extLst>
        </xdr:cNvPr>
        <xdr:cNvCxnSpPr/>
      </xdr:nvCxnSpPr>
      <xdr:spPr>
        <a:xfrm flipV="1">
          <a:off x="4295775" y="5459307"/>
          <a:ext cx="1270" cy="125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920C3416-7CC4-476B-BA1A-6FCE1963E474}"/>
            </a:ext>
          </a:extLst>
        </xdr:cNvPr>
        <xdr:cNvSpPr txBox="1"/>
      </xdr:nvSpPr>
      <xdr:spPr>
        <a:xfrm>
          <a:off x="4342765" y="671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B1D4F471-3D4A-4E36-ABAF-68244AA6D73A}"/>
            </a:ext>
          </a:extLst>
        </xdr:cNvPr>
        <xdr:cNvCxnSpPr/>
      </xdr:nvCxnSpPr>
      <xdr:spPr>
        <a:xfrm>
          <a:off x="4206875" y="6711739"/>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5106EAB5-A244-41FD-88A3-8290B5C05A75}"/>
            </a:ext>
          </a:extLst>
        </xdr:cNvPr>
        <xdr:cNvSpPr txBox="1"/>
      </xdr:nvSpPr>
      <xdr:spPr>
        <a:xfrm>
          <a:off x="4342765" y="523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BC881268-F4A7-453B-A0E8-DE73F5B2A44E}"/>
            </a:ext>
          </a:extLst>
        </xdr:cNvPr>
        <xdr:cNvCxnSpPr/>
      </xdr:nvCxnSpPr>
      <xdr:spPr>
        <a:xfrm>
          <a:off x="4206875" y="545930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43513428-22FA-44F3-BA27-5893CE48AAD9}"/>
            </a:ext>
          </a:extLst>
        </xdr:cNvPr>
        <xdr:cNvSpPr txBox="1"/>
      </xdr:nvSpPr>
      <xdr:spPr>
        <a:xfrm>
          <a:off x="4342765" y="5918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3A677672-D1DB-462D-9E09-9822014AF621}"/>
            </a:ext>
          </a:extLst>
        </xdr:cNvPr>
        <xdr:cNvSpPr/>
      </xdr:nvSpPr>
      <xdr:spPr>
        <a:xfrm>
          <a:off x="4244975" y="606721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2" name="フローチャート: 判断 71">
          <a:extLst>
            <a:ext uri="{FF2B5EF4-FFF2-40B4-BE49-F238E27FC236}">
              <a16:creationId xmlns:a16="http://schemas.microsoft.com/office/drawing/2014/main" id="{848CBB4A-C7A4-41DC-9FEE-C84935917DCF}"/>
            </a:ext>
          </a:extLst>
        </xdr:cNvPr>
        <xdr:cNvSpPr/>
      </xdr:nvSpPr>
      <xdr:spPr>
        <a:xfrm>
          <a:off x="3611880" y="6027632"/>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102658</xdr:rowOff>
    </xdr:from>
    <xdr:to>
      <xdr:col>15</xdr:col>
      <xdr:colOff>187325</xdr:colOff>
      <xdr:row>31</xdr:row>
      <xdr:rowOff>32808</xdr:rowOff>
    </xdr:to>
    <xdr:sp macro="" textlink="">
      <xdr:nvSpPr>
        <xdr:cNvPr id="73" name="フローチャート: 判断 72">
          <a:extLst>
            <a:ext uri="{FF2B5EF4-FFF2-40B4-BE49-F238E27FC236}">
              <a16:creationId xmlns:a16="http://schemas.microsoft.com/office/drawing/2014/main" id="{46273AB8-5DB5-47EE-912C-BB6978CD6004}"/>
            </a:ext>
          </a:extLst>
        </xdr:cNvPr>
        <xdr:cNvSpPr/>
      </xdr:nvSpPr>
      <xdr:spPr>
        <a:xfrm>
          <a:off x="2926080" y="5994823"/>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95462</xdr:rowOff>
    </xdr:from>
    <xdr:to>
      <xdr:col>11</xdr:col>
      <xdr:colOff>187325</xdr:colOff>
      <xdr:row>31</xdr:row>
      <xdr:rowOff>25612</xdr:rowOff>
    </xdr:to>
    <xdr:sp macro="" textlink="">
      <xdr:nvSpPr>
        <xdr:cNvPr id="74" name="フローチャート: 判断 73">
          <a:extLst>
            <a:ext uri="{FF2B5EF4-FFF2-40B4-BE49-F238E27FC236}">
              <a16:creationId xmlns:a16="http://schemas.microsoft.com/office/drawing/2014/main" id="{27523D77-C522-45F8-A7E6-0CB0AA227F96}"/>
            </a:ext>
          </a:extLst>
        </xdr:cNvPr>
        <xdr:cNvSpPr/>
      </xdr:nvSpPr>
      <xdr:spPr>
        <a:xfrm>
          <a:off x="2240280" y="5987627"/>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52282</xdr:rowOff>
    </xdr:from>
    <xdr:to>
      <xdr:col>7</xdr:col>
      <xdr:colOff>187325</xdr:colOff>
      <xdr:row>30</xdr:row>
      <xdr:rowOff>153882</xdr:rowOff>
    </xdr:to>
    <xdr:sp macro="" textlink="">
      <xdr:nvSpPr>
        <xdr:cNvPr id="75" name="フローチャート: 判断 74">
          <a:extLst>
            <a:ext uri="{FF2B5EF4-FFF2-40B4-BE49-F238E27FC236}">
              <a16:creationId xmlns:a16="http://schemas.microsoft.com/office/drawing/2014/main" id="{6DE48788-36E5-4F2E-A3A9-FF4DF46222E8}"/>
            </a:ext>
          </a:extLst>
        </xdr:cNvPr>
        <xdr:cNvSpPr/>
      </xdr:nvSpPr>
      <xdr:spPr>
        <a:xfrm>
          <a:off x="1554480" y="5952067"/>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5886C4D-1EBD-4E1B-A262-2891BDBE82B2}"/>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AA59DF6-F0CB-4448-A901-5BCA47EDB522}"/>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23A8623-34DC-4AC7-91ED-42BCE26A4E02}"/>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5AD3A84-0F3A-4273-9E6F-B9D741C37669}"/>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502DB43-49AD-4237-A975-D4D88EF91FC9}"/>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107527</xdr:rowOff>
    </xdr:from>
    <xdr:to>
      <xdr:col>23</xdr:col>
      <xdr:colOff>136525</xdr:colOff>
      <xdr:row>32</xdr:row>
      <xdr:rowOff>37677</xdr:rowOff>
    </xdr:to>
    <xdr:sp macro="" textlink="">
      <xdr:nvSpPr>
        <xdr:cNvPr id="81" name="楕円 80">
          <a:extLst>
            <a:ext uri="{FF2B5EF4-FFF2-40B4-BE49-F238E27FC236}">
              <a16:creationId xmlns:a16="http://schemas.microsoft.com/office/drawing/2014/main" id="{3CBA947B-D3DA-4A02-AB32-F2770467021D}"/>
            </a:ext>
          </a:extLst>
        </xdr:cNvPr>
        <xdr:cNvSpPr/>
      </xdr:nvSpPr>
      <xdr:spPr>
        <a:xfrm>
          <a:off x="4244975" y="617304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85954</xdr:rowOff>
    </xdr:from>
    <xdr:ext cx="405111" cy="259045"/>
    <xdr:sp macro="" textlink="">
      <xdr:nvSpPr>
        <xdr:cNvPr id="82" name="有形固定資産減価償却率該当値テキスト">
          <a:extLst>
            <a:ext uri="{FF2B5EF4-FFF2-40B4-BE49-F238E27FC236}">
              <a16:creationId xmlns:a16="http://schemas.microsoft.com/office/drawing/2014/main" id="{48142EA8-4ACB-4236-906A-2BFE2C7599CB}"/>
            </a:ext>
          </a:extLst>
        </xdr:cNvPr>
        <xdr:cNvSpPr txBox="1"/>
      </xdr:nvSpPr>
      <xdr:spPr>
        <a:xfrm>
          <a:off x="4342765" y="615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3" name="楕円 82">
          <a:extLst>
            <a:ext uri="{FF2B5EF4-FFF2-40B4-BE49-F238E27FC236}">
              <a16:creationId xmlns:a16="http://schemas.microsoft.com/office/drawing/2014/main" id="{3CA7355F-A1C5-4600-8DAF-E6425F5F2399}"/>
            </a:ext>
          </a:extLst>
        </xdr:cNvPr>
        <xdr:cNvSpPr/>
      </xdr:nvSpPr>
      <xdr:spPr>
        <a:xfrm>
          <a:off x="3611880" y="6115685"/>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158327</xdr:rowOff>
    </xdr:to>
    <xdr:cxnSp macro="">
      <xdr:nvCxnSpPr>
        <xdr:cNvPr id="84" name="直線コネクタ 83">
          <a:extLst>
            <a:ext uri="{FF2B5EF4-FFF2-40B4-BE49-F238E27FC236}">
              <a16:creationId xmlns:a16="http://schemas.microsoft.com/office/drawing/2014/main" id="{FA93EF9B-6E32-4E12-9163-5117780A4D0B}"/>
            </a:ext>
          </a:extLst>
        </xdr:cNvPr>
        <xdr:cNvCxnSpPr/>
      </xdr:nvCxnSpPr>
      <xdr:spPr>
        <a:xfrm>
          <a:off x="3656965" y="6160770"/>
          <a:ext cx="640715" cy="6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21167</xdr:rowOff>
    </xdr:from>
    <xdr:to>
      <xdr:col>15</xdr:col>
      <xdr:colOff>187325</xdr:colOff>
      <xdr:row>31</xdr:row>
      <xdr:rowOff>122767</xdr:rowOff>
    </xdr:to>
    <xdr:sp macro="" textlink="">
      <xdr:nvSpPr>
        <xdr:cNvPr id="85" name="楕円 84">
          <a:extLst>
            <a:ext uri="{FF2B5EF4-FFF2-40B4-BE49-F238E27FC236}">
              <a16:creationId xmlns:a16="http://schemas.microsoft.com/office/drawing/2014/main" id="{FFD66E46-E262-4AC4-9C0A-3ADC0E872B80}"/>
            </a:ext>
          </a:extLst>
        </xdr:cNvPr>
        <xdr:cNvSpPr/>
      </xdr:nvSpPr>
      <xdr:spPr>
        <a:xfrm>
          <a:off x="2926080" y="6084782"/>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71967</xdr:rowOff>
    </xdr:from>
    <xdr:to>
      <xdr:col>19</xdr:col>
      <xdr:colOff>136525</xdr:colOff>
      <xdr:row>31</xdr:row>
      <xdr:rowOff>97155</xdr:rowOff>
    </xdr:to>
    <xdr:cxnSp macro="">
      <xdr:nvCxnSpPr>
        <xdr:cNvPr id="86" name="直線コネクタ 85">
          <a:extLst>
            <a:ext uri="{FF2B5EF4-FFF2-40B4-BE49-F238E27FC236}">
              <a16:creationId xmlns:a16="http://schemas.microsoft.com/office/drawing/2014/main" id="{78123F27-3E8F-4BF5-A23F-D829E7729F09}"/>
            </a:ext>
          </a:extLst>
        </xdr:cNvPr>
        <xdr:cNvCxnSpPr/>
      </xdr:nvCxnSpPr>
      <xdr:spPr>
        <a:xfrm>
          <a:off x="2971165" y="6137487"/>
          <a:ext cx="685800" cy="2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163830</xdr:rowOff>
    </xdr:from>
    <xdr:to>
      <xdr:col>11</xdr:col>
      <xdr:colOff>187325</xdr:colOff>
      <xdr:row>31</xdr:row>
      <xdr:rowOff>93980</xdr:rowOff>
    </xdr:to>
    <xdr:sp macro="" textlink="">
      <xdr:nvSpPr>
        <xdr:cNvPr id="87" name="楕円 86">
          <a:extLst>
            <a:ext uri="{FF2B5EF4-FFF2-40B4-BE49-F238E27FC236}">
              <a16:creationId xmlns:a16="http://schemas.microsoft.com/office/drawing/2014/main" id="{343FF07D-46D7-4856-9176-9CD1750BCB70}"/>
            </a:ext>
          </a:extLst>
        </xdr:cNvPr>
        <xdr:cNvSpPr/>
      </xdr:nvSpPr>
      <xdr:spPr>
        <a:xfrm>
          <a:off x="2240280" y="606361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43180</xdr:rowOff>
    </xdr:from>
    <xdr:to>
      <xdr:col>15</xdr:col>
      <xdr:colOff>136525</xdr:colOff>
      <xdr:row>31</xdr:row>
      <xdr:rowOff>71967</xdr:rowOff>
    </xdr:to>
    <xdr:cxnSp macro="">
      <xdr:nvCxnSpPr>
        <xdr:cNvPr id="88" name="直線コネクタ 87">
          <a:extLst>
            <a:ext uri="{FF2B5EF4-FFF2-40B4-BE49-F238E27FC236}">
              <a16:creationId xmlns:a16="http://schemas.microsoft.com/office/drawing/2014/main" id="{F2D1AC00-3C67-40BC-9A15-7ACC019EA995}"/>
            </a:ext>
          </a:extLst>
        </xdr:cNvPr>
        <xdr:cNvCxnSpPr/>
      </xdr:nvCxnSpPr>
      <xdr:spPr>
        <a:xfrm>
          <a:off x="2285365" y="6112510"/>
          <a:ext cx="685800" cy="2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117052</xdr:rowOff>
    </xdr:from>
    <xdr:to>
      <xdr:col>7</xdr:col>
      <xdr:colOff>187325</xdr:colOff>
      <xdr:row>31</xdr:row>
      <xdr:rowOff>47202</xdr:rowOff>
    </xdr:to>
    <xdr:sp macro="" textlink="">
      <xdr:nvSpPr>
        <xdr:cNvPr id="89" name="楕円 88">
          <a:extLst>
            <a:ext uri="{FF2B5EF4-FFF2-40B4-BE49-F238E27FC236}">
              <a16:creationId xmlns:a16="http://schemas.microsoft.com/office/drawing/2014/main" id="{0CBE8450-75BF-4975-BE4F-FE64C248C714}"/>
            </a:ext>
          </a:extLst>
        </xdr:cNvPr>
        <xdr:cNvSpPr/>
      </xdr:nvSpPr>
      <xdr:spPr>
        <a:xfrm>
          <a:off x="1554480" y="601302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167852</xdr:rowOff>
    </xdr:from>
    <xdr:to>
      <xdr:col>11</xdr:col>
      <xdr:colOff>136525</xdr:colOff>
      <xdr:row>31</xdr:row>
      <xdr:rowOff>43180</xdr:rowOff>
    </xdr:to>
    <xdr:cxnSp macro="">
      <xdr:nvCxnSpPr>
        <xdr:cNvPr id="90" name="直線コネクタ 89">
          <a:extLst>
            <a:ext uri="{FF2B5EF4-FFF2-40B4-BE49-F238E27FC236}">
              <a16:creationId xmlns:a16="http://schemas.microsoft.com/office/drawing/2014/main" id="{7CE6AFEB-7716-4B46-B3AE-46EF1D0CBAAF}"/>
            </a:ext>
          </a:extLst>
        </xdr:cNvPr>
        <xdr:cNvCxnSpPr/>
      </xdr:nvCxnSpPr>
      <xdr:spPr>
        <a:xfrm>
          <a:off x="1599565" y="6067637"/>
          <a:ext cx="685800" cy="4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91" name="n_1aveValue有形固定資産減価償却率">
          <a:extLst>
            <a:ext uri="{FF2B5EF4-FFF2-40B4-BE49-F238E27FC236}">
              <a16:creationId xmlns:a16="http://schemas.microsoft.com/office/drawing/2014/main" id="{342D4B6B-90B2-4B81-857B-F90D71B09688}"/>
            </a:ext>
          </a:extLst>
        </xdr:cNvPr>
        <xdr:cNvSpPr txBox="1"/>
      </xdr:nvSpPr>
      <xdr:spPr>
        <a:xfrm>
          <a:off x="3464569" y="5799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49335</xdr:rowOff>
    </xdr:from>
    <xdr:ext cx="405111" cy="259045"/>
    <xdr:sp macro="" textlink="">
      <xdr:nvSpPr>
        <xdr:cNvPr id="92" name="n_2aveValue有形固定資産減価償却率">
          <a:extLst>
            <a:ext uri="{FF2B5EF4-FFF2-40B4-BE49-F238E27FC236}">
              <a16:creationId xmlns:a16="http://schemas.microsoft.com/office/drawing/2014/main" id="{5D5351F3-FD25-4BCA-83FC-89B1EE4C0059}"/>
            </a:ext>
          </a:extLst>
        </xdr:cNvPr>
        <xdr:cNvSpPr txBox="1"/>
      </xdr:nvSpPr>
      <xdr:spPr>
        <a:xfrm>
          <a:off x="2793374" y="57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42139</xdr:rowOff>
    </xdr:from>
    <xdr:ext cx="405111" cy="259045"/>
    <xdr:sp macro="" textlink="">
      <xdr:nvSpPr>
        <xdr:cNvPr id="93" name="n_3aveValue有形固定資産減価償却率">
          <a:extLst>
            <a:ext uri="{FF2B5EF4-FFF2-40B4-BE49-F238E27FC236}">
              <a16:creationId xmlns:a16="http://schemas.microsoft.com/office/drawing/2014/main" id="{A71789F4-2117-4DBF-84DE-8242160879BC}"/>
            </a:ext>
          </a:extLst>
        </xdr:cNvPr>
        <xdr:cNvSpPr txBox="1"/>
      </xdr:nvSpPr>
      <xdr:spPr>
        <a:xfrm>
          <a:off x="2107574" y="576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170409</xdr:rowOff>
    </xdr:from>
    <xdr:ext cx="405111" cy="259045"/>
    <xdr:sp macro="" textlink="">
      <xdr:nvSpPr>
        <xdr:cNvPr id="94" name="n_4aveValue有形固定資産減価償却率">
          <a:extLst>
            <a:ext uri="{FF2B5EF4-FFF2-40B4-BE49-F238E27FC236}">
              <a16:creationId xmlns:a16="http://schemas.microsoft.com/office/drawing/2014/main" id="{61B3F506-EC08-4BF8-9164-D0ED68DBD39C}"/>
            </a:ext>
          </a:extLst>
        </xdr:cNvPr>
        <xdr:cNvSpPr txBox="1"/>
      </xdr:nvSpPr>
      <xdr:spPr>
        <a:xfrm>
          <a:off x="1421774" y="57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139082</xdr:rowOff>
    </xdr:from>
    <xdr:ext cx="405111" cy="259045"/>
    <xdr:sp macro="" textlink="">
      <xdr:nvSpPr>
        <xdr:cNvPr id="95" name="n_1mainValue有形固定資産減価償却率">
          <a:extLst>
            <a:ext uri="{FF2B5EF4-FFF2-40B4-BE49-F238E27FC236}">
              <a16:creationId xmlns:a16="http://schemas.microsoft.com/office/drawing/2014/main" id="{E673BC3F-28B1-4030-8765-984A254F218C}"/>
            </a:ext>
          </a:extLst>
        </xdr:cNvPr>
        <xdr:cNvSpPr txBox="1"/>
      </xdr:nvSpPr>
      <xdr:spPr>
        <a:xfrm>
          <a:off x="3464569"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113894</xdr:rowOff>
    </xdr:from>
    <xdr:ext cx="405111" cy="259045"/>
    <xdr:sp macro="" textlink="">
      <xdr:nvSpPr>
        <xdr:cNvPr id="96" name="n_2mainValue有形固定資産減価償却率">
          <a:extLst>
            <a:ext uri="{FF2B5EF4-FFF2-40B4-BE49-F238E27FC236}">
              <a16:creationId xmlns:a16="http://schemas.microsoft.com/office/drawing/2014/main" id="{75B16094-B65F-4FA4-ADBB-A3D3391ADE30}"/>
            </a:ext>
          </a:extLst>
        </xdr:cNvPr>
        <xdr:cNvSpPr txBox="1"/>
      </xdr:nvSpPr>
      <xdr:spPr>
        <a:xfrm>
          <a:off x="2793374" y="618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85107</xdr:rowOff>
    </xdr:from>
    <xdr:ext cx="405111" cy="259045"/>
    <xdr:sp macro="" textlink="">
      <xdr:nvSpPr>
        <xdr:cNvPr id="97" name="n_3mainValue有形固定資産減価償却率">
          <a:extLst>
            <a:ext uri="{FF2B5EF4-FFF2-40B4-BE49-F238E27FC236}">
              <a16:creationId xmlns:a16="http://schemas.microsoft.com/office/drawing/2014/main" id="{DA1376AD-F235-400D-AD85-567FE1D7421A}"/>
            </a:ext>
          </a:extLst>
        </xdr:cNvPr>
        <xdr:cNvSpPr txBox="1"/>
      </xdr:nvSpPr>
      <xdr:spPr>
        <a:xfrm>
          <a:off x="2107574"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38329</xdr:rowOff>
    </xdr:from>
    <xdr:ext cx="405111" cy="259045"/>
    <xdr:sp macro="" textlink="">
      <xdr:nvSpPr>
        <xdr:cNvPr id="98" name="n_4mainValue有形固定資産減価償却率">
          <a:extLst>
            <a:ext uri="{FF2B5EF4-FFF2-40B4-BE49-F238E27FC236}">
              <a16:creationId xmlns:a16="http://schemas.microsoft.com/office/drawing/2014/main" id="{2D58A524-054A-4026-9529-4BB9EBC5E0CA}"/>
            </a:ext>
          </a:extLst>
        </xdr:cNvPr>
        <xdr:cNvSpPr txBox="1"/>
      </xdr:nvSpPr>
      <xdr:spPr>
        <a:xfrm>
          <a:off x="1421774" y="6105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277960DA-879D-4851-A92B-F531C261354C}"/>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59D235A4-4770-41B3-8A36-1FC6C43EA69E}"/>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5F854B37-3A99-4398-8135-11C546098991}"/>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32BA4ADC-EE9A-46F2-9435-FC468597BA55}"/>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382DD74C-B159-4337-A71A-103DEAE13032}"/>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B8501EFA-9AC7-4F61-9789-BB554AA55FF2}"/>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7072190-63ED-4D63-9F39-743DAD330629}"/>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C94070E-250F-4C01-8EBC-B08B27BA9770}"/>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50BBC6CA-8FE8-42BE-89D6-E7621E12D674}"/>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E59969A1-547E-4DB4-80AA-80CCB1468020}"/>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3F1211B-1AE8-4AB3-91A7-5BE156B4FEAC}"/>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43A7E3F-3EBA-4035-9F76-CE83FF7C9547}"/>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B4770BF1-0E63-41AB-8568-9CF4BA2EB5E7}"/>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前年度と比較して減少しており、類似団体よりも低い水準である。これは地方債残高の減少による将来負担額の減少や財政調整基金の積み増しによる充当可能財源が増加したためである。普通交付税の一本算定により減少が見込まれたが、臨時費目の追加により増加となった。引き続き事務事業の精査に取り組み、物件費や補助費等の経常経費の削減を図り、比率の抑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FC66E128-4C9A-460D-9100-5A9A630F4131}"/>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EA1B627-EDBF-41AA-B3CC-0780A9D11C7F}"/>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1AD4F4D-AD58-4964-8C4A-9B5A06EE7D50}"/>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26964848-929C-4867-B59F-DF4BF93A317B}"/>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77442207-B2CD-4164-90AC-A39A4520F6AA}"/>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16319FEE-9736-4CCC-9927-E9235B1718E7}"/>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36A52BA6-89DB-40BE-A8F8-4E3112DB5953}"/>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C4078FB1-03CA-4C12-A04D-CE7D968FDF87}"/>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31E69F49-F3AB-48A8-BC80-1865AF717613}"/>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D5E68FD6-51AB-4CF9-A5D6-CB67DC050E5A}"/>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801F59E8-D0B2-4D03-B607-8F178921ECD9}"/>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361C1FC6-6F3A-46B1-B8F3-03F347ECCB30}"/>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A7D34650-AF0B-41A1-87F5-E620274348A0}"/>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22A125A9-9380-4D50-BE26-F425BFF4AC27}"/>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66B40AF4-2BFA-4E3E-80C0-6ED74FA968E5}"/>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BF7B5D06-FDAA-43B2-AEFA-461D08745BF7}"/>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B9D878DF-A70F-4A2C-B418-75A26AA88C86}"/>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a:extLst>
            <a:ext uri="{FF2B5EF4-FFF2-40B4-BE49-F238E27FC236}">
              <a16:creationId xmlns:a16="http://schemas.microsoft.com/office/drawing/2014/main" id="{0746FB87-6DA6-4483-A7D9-70C962113F29}"/>
            </a:ext>
          </a:extLst>
        </xdr:cNvPr>
        <xdr:cNvCxnSpPr/>
      </xdr:nvCxnSpPr>
      <xdr:spPr>
        <a:xfrm flipV="1">
          <a:off x="13313410" y="5404195"/>
          <a:ext cx="1269" cy="144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a:extLst>
            <a:ext uri="{FF2B5EF4-FFF2-40B4-BE49-F238E27FC236}">
              <a16:creationId xmlns:a16="http://schemas.microsoft.com/office/drawing/2014/main" id="{FF8B1E97-9449-4B76-8F6B-780D90F0F28C}"/>
            </a:ext>
          </a:extLst>
        </xdr:cNvPr>
        <xdr:cNvSpPr txBox="1"/>
      </xdr:nvSpPr>
      <xdr:spPr>
        <a:xfrm>
          <a:off x="13369925" y="68515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a:extLst>
            <a:ext uri="{FF2B5EF4-FFF2-40B4-BE49-F238E27FC236}">
              <a16:creationId xmlns:a16="http://schemas.microsoft.com/office/drawing/2014/main" id="{28E5A173-65EC-4733-AAF8-ABD3187006DD}"/>
            </a:ext>
          </a:extLst>
        </xdr:cNvPr>
        <xdr:cNvCxnSpPr/>
      </xdr:nvCxnSpPr>
      <xdr:spPr>
        <a:xfrm>
          <a:off x="13251180" y="6847704"/>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a:extLst>
            <a:ext uri="{FF2B5EF4-FFF2-40B4-BE49-F238E27FC236}">
              <a16:creationId xmlns:a16="http://schemas.microsoft.com/office/drawing/2014/main" id="{BDB7D19E-C192-4516-89DA-2B2EF2755DA9}"/>
            </a:ext>
          </a:extLst>
        </xdr:cNvPr>
        <xdr:cNvSpPr txBox="1"/>
      </xdr:nvSpPr>
      <xdr:spPr>
        <a:xfrm>
          <a:off x="13369925" y="51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a:extLst>
            <a:ext uri="{FF2B5EF4-FFF2-40B4-BE49-F238E27FC236}">
              <a16:creationId xmlns:a16="http://schemas.microsoft.com/office/drawing/2014/main" id="{A756FD19-A37F-4CA9-B7F4-AA2CD362096E}"/>
            </a:ext>
          </a:extLst>
        </xdr:cNvPr>
        <xdr:cNvCxnSpPr/>
      </xdr:nvCxnSpPr>
      <xdr:spPr>
        <a:xfrm>
          <a:off x="13251180" y="5404195"/>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34" name="債務償還比率平均値テキスト">
          <a:extLst>
            <a:ext uri="{FF2B5EF4-FFF2-40B4-BE49-F238E27FC236}">
              <a16:creationId xmlns:a16="http://schemas.microsoft.com/office/drawing/2014/main" id="{0CEACFBE-48E6-43B5-9350-DAE3145EAF3F}"/>
            </a:ext>
          </a:extLst>
        </xdr:cNvPr>
        <xdr:cNvSpPr txBox="1"/>
      </xdr:nvSpPr>
      <xdr:spPr>
        <a:xfrm>
          <a:off x="13369925" y="595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a:extLst>
            <a:ext uri="{FF2B5EF4-FFF2-40B4-BE49-F238E27FC236}">
              <a16:creationId xmlns:a16="http://schemas.microsoft.com/office/drawing/2014/main" id="{B280CAAC-BCF0-4FD2-8B37-8A621110DB6F}"/>
            </a:ext>
          </a:extLst>
        </xdr:cNvPr>
        <xdr:cNvSpPr/>
      </xdr:nvSpPr>
      <xdr:spPr>
        <a:xfrm>
          <a:off x="13289280" y="5984449"/>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4663FAED-FB67-4AD4-9B2B-533959DE4E9C}"/>
            </a:ext>
          </a:extLst>
        </xdr:cNvPr>
        <xdr:cNvSpPr/>
      </xdr:nvSpPr>
      <xdr:spPr>
        <a:xfrm>
          <a:off x="12629515" y="622095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86149816-BE38-4BDF-803B-F99DEBB5D4FC}"/>
            </a:ext>
          </a:extLst>
        </xdr:cNvPr>
        <xdr:cNvSpPr/>
      </xdr:nvSpPr>
      <xdr:spPr>
        <a:xfrm>
          <a:off x="11943715" y="6299563"/>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496D8AA8-508B-4FB9-9B3A-7E583956B440}"/>
            </a:ext>
          </a:extLst>
        </xdr:cNvPr>
        <xdr:cNvSpPr/>
      </xdr:nvSpPr>
      <xdr:spPr>
        <a:xfrm>
          <a:off x="11257915" y="6257399"/>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B571AA07-E5AB-401B-AD22-3482268F30F1}"/>
            </a:ext>
          </a:extLst>
        </xdr:cNvPr>
        <xdr:cNvSpPr/>
      </xdr:nvSpPr>
      <xdr:spPr>
        <a:xfrm>
          <a:off x="10572115" y="624630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00BAB96-3CDE-4FD7-A657-2F1B5032106F}"/>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ECB1772-3BA6-4A4E-AEF4-A38DD7081AAD}"/>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3823E58-4B6E-4B10-AEA4-80ACCAB07615}"/>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96EC578-F71B-4608-9FCF-72A9ABCB8FE2}"/>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2F3733B-5846-4DB0-AB32-8B4E36CFAA0A}"/>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143592</xdr:rowOff>
    </xdr:from>
    <xdr:to>
      <xdr:col>76</xdr:col>
      <xdr:colOff>73025</xdr:colOff>
      <xdr:row>30</xdr:row>
      <xdr:rowOff>73742</xdr:rowOff>
    </xdr:to>
    <xdr:sp macro="" textlink="">
      <xdr:nvSpPr>
        <xdr:cNvPr id="145" name="楕円 144">
          <a:extLst>
            <a:ext uri="{FF2B5EF4-FFF2-40B4-BE49-F238E27FC236}">
              <a16:creationId xmlns:a16="http://schemas.microsoft.com/office/drawing/2014/main" id="{84F87A04-53CA-4566-883C-FD346C5FA097}"/>
            </a:ext>
          </a:extLst>
        </xdr:cNvPr>
        <xdr:cNvSpPr/>
      </xdr:nvSpPr>
      <xdr:spPr>
        <a:xfrm>
          <a:off x="13289280" y="5866212"/>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166469</xdr:rowOff>
    </xdr:from>
    <xdr:ext cx="469744" cy="259045"/>
    <xdr:sp macro="" textlink="">
      <xdr:nvSpPr>
        <xdr:cNvPr id="146" name="債務償還比率該当値テキスト">
          <a:extLst>
            <a:ext uri="{FF2B5EF4-FFF2-40B4-BE49-F238E27FC236}">
              <a16:creationId xmlns:a16="http://schemas.microsoft.com/office/drawing/2014/main" id="{19995540-3DA0-4990-AA8F-8B247630B16D}"/>
            </a:ext>
          </a:extLst>
        </xdr:cNvPr>
        <xdr:cNvSpPr txBox="1"/>
      </xdr:nvSpPr>
      <xdr:spPr>
        <a:xfrm>
          <a:off x="13369925" y="572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157507</xdr:rowOff>
    </xdr:from>
    <xdr:to>
      <xdr:col>72</xdr:col>
      <xdr:colOff>123825</xdr:colOff>
      <xdr:row>31</xdr:row>
      <xdr:rowOff>87657</xdr:rowOff>
    </xdr:to>
    <xdr:sp macro="" textlink="">
      <xdr:nvSpPr>
        <xdr:cNvPr id="147" name="楕円 146">
          <a:extLst>
            <a:ext uri="{FF2B5EF4-FFF2-40B4-BE49-F238E27FC236}">
              <a16:creationId xmlns:a16="http://schemas.microsoft.com/office/drawing/2014/main" id="{97BAE944-8EA6-40AB-8C56-29A9EE58083A}"/>
            </a:ext>
          </a:extLst>
        </xdr:cNvPr>
        <xdr:cNvSpPr/>
      </xdr:nvSpPr>
      <xdr:spPr>
        <a:xfrm>
          <a:off x="12629515" y="605538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22942</xdr:rowOff>
    </xdr:from>
    <xdr:to>
      <xdr:col>76</xdr:col>
      <xdr:colOff>22225</xdr:colOff>
      <xdr:row>31</xdr:row>
      <xdr:rowOff>36857</xdr:rowOff>
    </xdr:to>
    <xdr:cxnSp macro="">
      <xdr:nvCxnSpPr>
        <xdr:cNvPr id="148" name="直線コネクタ 147">
          <a:extLst>
            <a:ext uri="{FF2B5EF4-FFF2-40B4-BE49-F238E27FC236}">
              <a16:creationId xmlns:a16="http://schemas.microsoft.com/office/drawing/2014/main" id="{006E2F21-0D93-438C-A0AD-135C93ECAD97}"/>
            </a:ext>
          </a:extLst>
        </xdr:cNvPr>
        <xdr:cNvCxnSpPr/>
      </xdr:nvCxnSpPr>
      <xdr:spPr>
        <a:xfrm flipV="1">
          <a:off x="12684125" y="5915107"/>
          <a:ext cx="631190" cy="18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81207</xdr:rowOff>
    </xdr:from>
    <xdr:to>
      <xdr:col>68</xdr:col>
      <xdr:colOff>123825</xdr:colOff>
      <xdr:row>32</xdr:row>
      <xdr:rowOff>11357</xdr:rowOff>
    </xdr:to>
    <xdr:sp macro="" textlink="">
      <xdr:nvSpPr>
        <xdr:cNvPr id="149" name="楕円 148">
          <a:extLst>
            <a:ext uri="{FF2B5EF4-FFF2-40B4-BE49-F238E27FC236}">
              <a16:creationId xmlns:a16="http://schemas.microsoft.com/office/drawing/2014/main" id="{8D591BBE-DAE9-4690-99E7-AE397A44C633}"/>
            </a:ext>
          </a:extLst>
        </xdr:cNvPr>
        <xdr:cNvSpPr/>
      </xdr:nvSpPr>
      <xdr:spPr>
        <a:xfrm>
          <a:off x="11943715" y="6150537"/>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36857</xdr:rowOff>
    </xdr:from>
    <xdr:to>
      <xdr:col>72</xdr:col>
      <xdr:colOff>73025</xdr:colOff>
      <xdr:row>31</xdr:row>
      <xdr:rowOff>132007</xdr:rowOff>
    </xdr:to>
    <xdr:cxnSp macro="">
      <xdr:nvCxnSpPr>
        <xdr:cNvPr id="150" name="直線コネクタ 149">
          <a:extLst>
            <a:ext uri="{FF2B5EF4-FFF2-40B4-BE49-F238E27FC236}">
              <a16:creationId xmlns:a16="http://schemas.microsoft.com/office/drawing/2014/main" id="{4DBC5712-A899-4B82-B00A-DEFCFE512A53}"/>
            </a:ext>
          </a:extLst>
        </xdr:cNvPr>
        <xdr:cNvCxnSpPr/>
      </xdr:nvCxnSpPr>
      <xdr:spPr>
        <a:xfrm flipV="1">
          <a:off x="11998325" y="6104282"/>
          <a:ext cx="685800" cy="9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141043</xdr:rowOff>
    </xdr:from>
    <xdr:to>
      <xdr:col>64</xdr:col>
      <xdr:colOff>123825</xdr:colOff>
      <xdr:row>32</xdr:row>
      <xdr:rowOff>71193</xdr:rowOff>
    </xdr:to>
    <xdr:sp macro="" textlink="">
      <xdr:nvSpPr>
        <xdr:cNvPr id="151" name="楕円 150">
          <a:extLst>
            <a:ext uri="{FF2B5EF4-FFF2-40B4-BE49-F238E27FC236}">
              <a16:creationId xmlns:a16="http://schemas.microsoft.com/office/drawing/2014/main" id="{F23B456D-C03C-4CEC-BC70-3D2B7E521212}"/>
            </a:ext>
          </a:extLst>
        </xdr:cNvPr>
        <xdr:cNvSpPr/>
      </xdr:nvSpPr>
      <xdr:spPr>
        <a:xfrm>
          <a:off x="11257915" y="6206563"/>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132007</xdr:rowOff>
    </xdr:from>
    <xdr:to>
      <xdr:col>68</xdr:col>
      <xdr:colOff>73025</xdr:colOff>
      <xdr:row>32</xdr:row>
      <xdr:rowOff>20393</xdr:rowOff>
    </xdr:to>
    <xdr:cxnSp macro="">
      <xdr:nvCxnSpPr>
        <xdr:cNvPr id="152" name="直線コネクタ 151">
          <a:extLst>
            <a:ext uri="{FF2B5EF4-FFF2-40B4-BE49-F238E27FC236}">
              <a16:creationId xmlns:a16="http://schemas.microsoft.com/office/drawing/2014/main" id="{8E810572-41E2-46AE-8DF4-66FB936F2DEA}"/>
            </a:ext>
          </a:extLst>
        </xdr:cNvPr>
        <xdr:cNvCxnSpPr/>
      </xdr:nvCxnSpPr>
      <xdr:spPr>
        <a:xfrm flipV="1">
          <a:off x="11312525" y="6203242"/>
          <a:ext cx="685800" cy="5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44350</xdr:rowOff>
    </xdr:from>
    <xdr:to>
      <xdr:col>60</xdr:col>
      <xdr:colOff>123825</xdr:colOff>
      <xdr:row>31</xdr:row>
      <xdr:rowOff>145950</xdr:rowOff>
    </xdr:to>
    <xdr:sp macro="" textlink="">
      <xdr:nvSpPr>
        <xdr:cNvPr id="153" name="楕円 152">
          <a:extLst>
            <a:ext uri="{FF2B5EF4-FFF2-40B4-BE49-F238E27FC236}">
              <a16:creationId xmlns:a16="http://schemas.microsoft.com/office/drawing/2014/main" id="{87F54C65-E90C-4AAE-B52B-BB1EDF8FBF33}"/>
            </a:ext>
          </a:extLst>
        </xdr:cNvPr>
        <xdr:cNvSpPr/>
      </xdr:nvSpPr>
      <xdr:spPr>
        <a:xfrm>
          <a:off x="10572115" y="6113680"/>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95150</xdr:rowOff>
    </xdr:from>
    <xdr:to>
      <xdr:col>64</xdr:col>
      <xdr:colOff>73025</xdr:colOff>
      <xdr:row>32</xdr:row>
      <xdr:rowOff>20393</xdr:rowOff>
    </xdr:to>
    <xdr:cxnSp macro="">
      <xdr:nvCxnSpPr>
        <xdr:cNvPr id="154" name="直線コネクタ 153">
          <a:extLst>
            <a:ext uri="{FF2B5EF4-FFF2-40B4-BE49-F238E27FC236}">
              <a16:creationId xmlns:a16="http://schemas.microsoft.com/office/drawing/2014/main" id="{99CD652A-F99F-4897-97CC-4AC74C43E72C}"/>
            </a:ext>
          </a:extLst>
        </xdr:cNvPr>
        <xdr:cNvCxnSpPr/>
      </xdr:nvCxnSpPr>
      <xdr:spPr>
        <a:xfrm>
          <a:off x="10626725" y="6166385"/>
          <a:ext cx="685800" cy="8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a:extLst>
            <a:ext uri="{FF2B5EF4-FFF2-40B4-BE49-F238E27FC236}">
              <a16:creationId xmlns:a16="http://schemas.microsoft.com/office/drawing/2014/main" id="{AA1B5BF8-9156-4B50-A519-3F24BBD21954}"/>
            </a:ext>
          </a:extLst>
        </xdr:cNvPr>
        <xdr:cNvSpPr txBox="1"/>
      </xdr:nvSpPr>
      <xdr:spPr>
        <a:xfrm>
          <a:off x="12459412" y="631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a:extLst>
            <a:ext uri="{FF2B5EF4-FFF2-40B4-BE49-F238E27FC236}">
              <a16:creationId xmlns:a16="http://schemas.microsoft.com/office/drawing/2014/main" id="{0C17D2A4-07C5-4156-89B2-739EC7F77FDB}"/>
            </a:ext>
          </a:extLst>
        </xdr:cNvPr>
        <xdr:cNvSpPr txBox="1"/>
      </xdr:nvSpPr>
      <xdr:spPr>
        <a:xfrm>
          <a:off x="11780597" y="638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a:extLst>
            <a:ext uri="{FF2B5EF4-FFF2-40B4-BE49-F238E27FC236}">
              <a16:creationId xmlns:a16="http://schemas.microsoft.com/office/drawing/2014/main" id="{5AD55C8C-C604-408C-8027-A29AED9DD4ED}"/>
            </a:ext>
          </a:extLst>
        </xdr:cNvPr>
        <xdr:cNvSpPr txBox="1"/>
      </xdr:nvSpPr>
      <xdr:spPr>
        <a:xfrm>
          <a:off x="11094797" y="635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a:extLst>
            <a:ext uri="{FF2B5EF4-FFF2-40B4-BE49-F238E27FC236}">
              <a16:creationId xmlns:a16="http://schemas.microsoft.com/office/drawing/2014/main" id="{B2AE6F08-9174-4941-99F6-3D1DFFE4CD13}"/>
            </a:ext>
          </a:extLst>
        </xdr:cNvPr>
        <xdr:cNvSpPr txBox="1"/>
      </xdr:nvSpPr>
      <xdr:spPr>
        <a:xfrm>
          <a:off x="10408997" y="63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104184</xdr:rowOff>
    </xdr:from>
    <xdr:ext cx="469744" cy="259045"/>
    <xdr:sp macro="" textlink="">
      <xdr:nvSpPr>
        <xdr:cNvPr id="159" name="n_1mainValue債務償還比率">
          <a:extLst>
            <a:ext uri="{FF2B5EF4-FFF2-40B4-BE49-F238E27FC236}">
              <a16:creationId xmlns:a16="http://schemas.microsoft.com/office/drawing/2014/main" id="{0BBE1C8D-5994-46E8-B703-6F15669EAEBC}"/>
            </a:ext>
          </a:extLst>
        </xdr:cNvPr>
        <xdr:cNvSpPr txBox="1"/>
      </xdr:nvSpPr>
      <xdr:spPr>
        <a:xfrm>
          <a:off x="12459412" y="58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27884</xdr:rowOff>
    </xdr:from>
    <xdr:ext cx="469744" cy="259045"/>
    <xdr:sp macro="" textlink="">
      <xdr:nvSpPr>
        <xdr:cNvPr id="160" name="n_2mainValue債務償還比率">
          <a:extLst>
            <a:ext uri="{FF2B5EF4-FFF2-40B4-BE49-F238E27FC236}">
              <a16:creationId xmlns:a16="http://schemas.microsoft.com/office/drawing/2014/main" id="{C6381D79-CF78-40DC-B6F6-318D62E499B4}"/>
            </a:ext>
          </a:extLst>
        </xdr:cNvPr>
        <xdr:cNvSpPr txBox="1"/>
      </xdr:nvSpPr>
      <xdr:spPr>
        <a:xfrm>
          <a:off x="11780597" y="592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87720</xdr:rowOff>
    </xdr:from>
    <xdr:ext cx="469744" cy="259045"/>
    <xdr:sp macro="" textlink="">
      <xdr:nvSpPr>
        <xdr:cNvPr id="161" name="n_3mainValue債務償還比率">
          <a:extLst>
            <a:ext uri="{FF2B5EF4-FFF2-40B4-BE49-F238E27FC236}">
              <a16:creationId xmlns:a16="http://schemas.microsoft.com/office/drawing/2014/main" id="{BEFE2F77-D97E-4161-AE1E-59CF3B53C0CE}"/>
            </a:ext>
          </a:extLst>
        </xdr:cNvPr>
        <xdr:cNvSpPr txBox="1"/>
      </xdr:nvSpPr>
      <xdr:spPr>
        <a:xfrm>
          <a:off x="11094797" y="598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162477</xdr:rowOff>
    </xdr:from>
    <xdr:ext cx="469744" cy="259045"/>
    <xdr:sp macro="" textlink="">
      <xdr:nvSpPr>
        <xdr:cNvPr id="162" name="n_4mainValue債務償還比率">
          <a:extLst>
            <a:ext uri="{FF2B5EF4-FFF2-40B4-BE49-F238E27FC236}">
              <a16:creationId xmlns:a16="http://schemas.microsoft.com/office/drawing/2014/main" id="{90B576C6-ABF9-4FF2-8C90-AB84373155D6}"/>
            </a:ext>
          </a:extLst>
        </xdr:cNvPr>
        <xdr:cNvSpPr txBox="1"/>
      </xdr:nvSpPr>
      <xdr:spPr>
        <a:xfrm>
          <a:off x="10408997" y="58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C057757-5FB8-4059-A570-5883E7B386FF}"/>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A84DD61E-BBA3-4B9F-9B74-5DBCFDEBC379}"/>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8311B3E2-B141-44F3-B519-4CA4F888002D}"/>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7430FDD9-923F-446C-B69C-74012201B5BD}"/>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2D0E3135-30F6-4AAE-8908-BF5584D0FD2C}"/>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52FAFF5-6180-41CB-96EC-64CBA53C266D}"/>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006367-956A-4A81-A8C5-E2222B8454D5}"/>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991DBF2-1101-4FB5-95BD-8DD710685F3A}"/>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2AD1A0F-AD65-46C8-89A8-74650AB57FC6}"/>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F943916-230E-4DB5-95CE-CEE9D0B54443}"/>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42BC4EB-79A0-4EC1-B14C-BAC1FE623999}"/>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17C0C1D-BFC6-4D6B-9B66-BB283D369111}"/>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DC6BC91-D7A0-44D8-BB6E-2F0D00CFCA26}"/>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C6B9D16-A5CF-4D62-B7EF-7999420FA27A}"/>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97D0401-28CD-4E3A-A1EF-3A3385553CAD}"/>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2C60E8E-E967-4AB2-A183-1CE7A57352C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36,575
36,000
157.50
19,886,954
18,599,957
1,096,809
11,476,408
16,933,162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6C5E885-54FB-4368-89A7-FE2022DBB284}"/>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C1E5CF3-0A9F-461B-85BA-0AC863D55E05}"/>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918E66E-7F7F-4F0C-8A39-78F2954860A8}"/>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87E477C-2E44-404E-ACA6-A93498BAD976}"/>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5130595-7D38-478F-BBE0-8EC134FF75D8}"/>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57A4198-236A-4D1C-A036-467072B986E6}"/>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2669A3F-3BC6-4E46-AD4F-244C02BCA305}"/>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E992A68-1113-4559-B9B5-A0C711878FEC}"/>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27388A-118A-415C-B9E1-C95AB181A7C7}"/>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B68E58F-F212-4B2E-9BC0-F8B0FFFFC05A}"/>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84B4EF-C9EE-4F95-A7A4-0C026F1BD8A9}"/>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2C376DC-EECD-449D-A0EE-B4A557CDBAFF}"/>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A61044-4421-4947-987A-B23C623B9F70}"/>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DF96A1-0004-4E45-BDF5-22DCE2EBE0CA}"/>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45C28B9-E942-4C8E-ABC7-B8CD795EF579}"/>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A0B7D10-42FE-48A5-B491-E1C144B1E093}"/>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192F34-403F-4CCB-B892-D0736CC6C5C5}"/>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F3D646D-4E6C-40FC-8000-CEEF0A1BA8E2}"/>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EF1C020-977C-4D08-AD84-9098D9BEB2A5}"/>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92D3E7D-B5CC-4AD6-AD16-6EE7B50AB550}"/>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6EE34A8-6F6F-4912-A03B-E6C45AF9A180}"/>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B7B4955-2F97-4164-828D-B1A5CD8E738E}"/>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8ED19B-B06A-4F4E-9A3F-AEC4E528F8FC}"/>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5E8FFE0-92B9-4CD7-8D4A-47C3AD5851C3}"/>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05D59EB-E738-4A03-B46E-E37B0B217358}"/>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219D2C-B389-4A17-835B-40E92A518CA4}"/>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B859F6B-FA2F-4540-94B7-FCDF42D7922F}"/>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A913699-F064-46FD-9FB6-8B7AB2B515D0}"/>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A41B227-45A4-40A5-9E0F-CD86BEDE243A}"/>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73D7768-D837-44DF-9A4D-3F03226017A6}"/>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336B04B-C84E-465F-B19E-AA4AAED238ED}"/>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3648789-7750-4FD6-849E-184DC5AB6756}"/>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FB6C51C-8E87-4262-B7A0-5A9698AD35BD}"/>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3B8EDFB-D63E-4B49-9F6B-6846CEAEE33E}"/>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AEEEACC-B860-44BD-97B5-D40DA2514F19}"/>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75B1FC1-3202-4FB5-BFA2-D36EE20F9E86}"/>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2EB3F7C-8079-4A2E-9DE6-EAB7A9C59CE8}"/>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1F2538E-94E5-492B-B385-4F2C145F87E1}"/>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34805FD-E075-4CB0-AD53-8F642F241AD3}"/>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21631E1-A501-4755-BB59-60289F0CD4BC}"/>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92BEB83-9E29-425E-B36D-FC8A60D3944C}"/>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1D79240-344D-4359-BB24-79DA6512D236}"/>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7FFEFA7-A3CA-42FD-9CE3-07097B0674E8}"/>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0D975BC-10D9-4D83-AD62-5A8B71EEC3D7}"/>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3340059-4168-4715-AAAB-D29B8B7E2F97}"/>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AF55FDB1-0FB7-42B5-9B51-C4ED39D945F4}"/>
            </a:ext>
          </a:extLst>
        </xdr:cNvPr>
        <xdr:cNvCxnSpPr/>
      </xdr:nvCxnSpPr>
      <xdr:spPr>
        <a:xfrm flipV="1">
          <a:off x="417385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F614D61A-7D84-4F4A-B3E2-F9168CB39D84}"/>
            </a:ext>
          </a:extLst>
        </xdr:cNvPr>
        <xdr:cNvSpPr txBox="1"/>
      </xdr:nvSpPr>
      <xdr:spPr>
        <a:xfrm>
          <a:off x="421259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7F210B25-3CD4-4280-9CA4-51700F603344}"/>
            </a:ext>
          </a:extLst>
        </xdr:cNvPr>
        <xdr:cNvCxnSpPr/>
      </xdr:nvCxnSpPr>
      <xdr:spPr>
        <a:xfrm>
          <a:off x="4112260" y="7208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696EE301-769F-414E-9435-5848CED59499}"/>
            </a:ext>
          </a:extLst>
        </xdr:cNvPr>
        <xdr:cNvSpPr txBox="1"/>
      </xdr:nvSpPr>
      <xdr:spPr>
        <a:xfrm>
          <a:off x="421259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461AD512-3185-449A-AE36-BD1240CCBF03}"/>
            </a:ext>
          </a:extLst>
        </xdr:cNvPr>
        <xdr:cNvCxnSpPr/>
      </xdr:nvCxnSpPr>
      <xdr:spPr>
        <a:xfrm>
          <a:off x="4112260" y="5932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a:extLst>
            <a:ext uri="{FF2B5EF4-FFF2-40B4-BE49-F238E27FC236}">
              <a16:creationId xmlns:a16="http://schemas.microsoft.com/office/drawing/2014/main" id="{84970B99-131B-44AA-8CCC-F215CD16670A}"/>
            </a:ext>
          </a:extLst>
        </xdr:cNvPr>
        <xdr:cNvSpPr txBox="1"/>
      </xdr:nvSpPr>
      <xdr:spPr>
        <a:xfrm>
          <a:off x="4212590" y="647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EEE0FC3C-6123-405B-A6CE-F3BAD7622DE6}"/>
            </a:ext>
          </a:extLst>
        </xdr:cNvPr>
        <xdr:cNvSpPr/>
      </xdr:nvSpPr>
      <xdr:spPr>
        <a:xfrm>
          <a:off x="4131310" y="64966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E46DE3B5-C61E-481F-AC0E-877B5CE843B1}"/>
            </a:ext>
          </a:extLst>
        </xdr:cNvPr>
        <xdr:cNvSpPr/>
      </xdr:nvSpPr>
      <xdr:spPr>
        <a:xfrm>
          <a:off x="33883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CE3B59EF-4CE9-4174-97BF-5EE5DCBB6A10}"/>
            </a:ext>
          </a:extLst>
        </xdr:cNvPr>
        <xdr:cNvSpPr/>
      </xdr:nvSpPr>
      <xdr:spPr>
        <a:xfrm>
          <a:off x="2571750" y="645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A23CC20-D0A6-4EE1-9A2F-8283DC751FB2}"/>
            </a:ext>
          </a:extLst>
        </xdr:cNvPr>
        <xdr:cNvSpPr/>
      </xdr:nvSpPr>
      <xdr:spPr>
        <a:xfrm>
          <a:off x="1774190" y="64471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8C481C2B-ABA8-4D1B-BAA6-ED91C4E4F4D2}"/>
            </a:ext>
          </a:extLst>
        </xdr:cNvPr>
        <xdr:cNvSpPr/>
      </xdr:nvSpPr>
      <xdr:spPr>
        <a:xfrm>
          <a:off x="988060" y="64223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C742172-BCCC-429D-B559-40E5CCE735D9}"/>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08C35FB-7C59-44A6-8FBE-70406A2BCEFE}"/>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25C4D53-79E6-426F-900F-179058DA96CE}"/>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0CBBC16-7C34-4C29-A085-5B9508266A55}"/>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5CB5B24-F081-489F-AB3D-29A3FF5CB330}"/>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73" name="楕円 72">
          <a:extLst>
            <a:ext uri="{FF2B5EF4-FFF2-40B4-BE49-F238E27FC236}">
              <a16:creationId xmlns:a16="http://schemas.microsoft.com/office/drawing/2014/main" id="{3A7A23A3-B573-4F2C-BB5E-5DE1E7A0C83C}"/>
            </a:ext>
          </a:extLst>
        </xdr:cNvPr>
        <xdr:cNvSpPr/>
      </xdr:nvSpPr>
      <xdr:spPr>
        <a:xfrm>
          <a:off x="4131310" y="64395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114952</xdr:rowOff>
    </xdr:from>
    <xdr:ext cx="405111" cy="259045"/>
    <xdr:sp macro="" textlink="">
      <xdr:nvSpPr>
        <xdr:cNvPr id="74" name="【道路】&#10;有形固定資産減価償却率該当値テキスト">
          <a:extLst>
            <a:ext uri="{FF2B5EF4-FFF2-40B4-BE49-F238E27FC236}">
              <a16:creationId xmlns:a16="http://schemas.microsoft.com/office/drawing/2014/main" id="{59691AC5-3BEA-45EA-BD80-12C7B1F3599D}"/>
            </a:ext>
          </a:extLst>
        </xdr:cNvPr>
        <xdr:cNvSpPr txBox="1"/>
      </xdr:nvSpPr>
      <xdr:spPr>
        <a:xfrm>
          <a:off x="4212590"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5" name="楕円 74">
          <a:extLst>
            <a:ext uri="{FF2B5EF4-FFF2-40B4-BE49-F238E27FC236}">
              <a16:creationId xmlns:a16="http://schemas.microsoft.com/office/drawing/2014/main" id="{D490D727-C413-4B80-B9F5-1444379B686E}"/>
            </a:ext>
          </a:extLst>
        </xdr:cNvPr>
        <xdr:cNvSpPr/>
      </xdr:nvSpPr>
      <xdr:spPr>
        <a:xfrm>
          <a:off x="3388360" y="639953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142875</xdr:rowOff>
    </xdr:to>
    <xdr:cxnSp macro="">
      <xdr:nvCxnSpPr>
        <xdr:cNvPr id="76" name="直線コネクタ 75">
          <a:extLst>
            <a:ext uri="{FF2B5EF4-FFF2-40B4-BE49-F238E27FC236}">
              <a16:creationId xmlns:a16="http://schemas.microsoft.com/office/drawing/2014/main" id="{ACF3B4EA-B30A-4059-BF5E-EF84F5FB274D}"/>
            </a:ext>
          </a:extLst>
        </xdr:cNvPr>
        <xdr:cNvCxnSpPr/>
      </xdr:nvCxnSpPr>
      <xdr:spPr>
        <a:xfrm>
          <a:off x="3431540" y="6454140"/>
          <a:ext cx="7429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7" name="楕円 76">
          <a:extLst>
            <a:ext uri="{FF2B5EF4-FFF2-40B4-BE49-F238E27FC236}">
              <a16:creationId xmlns:a16="http://schemas.microsoft.com/office/drawing/2014/main" id="{82D1670D-1536-4C81-93D1-69BD01C8BB93}"/>
            </a:ext>
          </a:extLst>
        </xdr:cNvPr>
        <xdr:cNvSpPr/>
      </xdr:nvSpPr>
      <xdr:spPr>
        <a:xfrm>
          <a:off x="2571750" y="63652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110490</xdr:rowOff>
    </xdr:to>
    <xdr:cxnSp macro="">
      <xdr:nvCxnSpPr>
        <xdr:cNvPr id="78" name="直線コネクタ 77">
          <a:extLst>
            <a:ext uri="{FF2B5EF4-FFF2-40B4-BE49-F238E27FC236}">
              <a16:creationId xmlns:a16="http://schemas.microsoft.com/office/drawing/2014/main" id="{02D0E78C-DCF2-4DB6-82EA-0514F4530344}"/>
            </a:ext>
          </a:extLst>
        </xdr:cNvPr>
        <xdr:cNvCxnSpPr/>
      </xdr:nvCxnSpPr>
      <xdr:spPr>
        <a:xfrm>
          <a:off x="2626360" y="6419850"/>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79" name="楕円 78">
          <a:extLst>
            <a:ext uri="{FF2B5EF4-FFF2-40B4-BE49-F238E27FC236}">
              <a16:creationId xmlns:a16="http://schemas.microsoft.com/office/drawing/2014/main" id="{E0E55602-6AAE-4139-884C-C760189C702A}"/>
            </a:ext>
          </a:extLst>
        </xdr:cNvPr>
        <xdr:cNvSpPr/>
      </xdr:nvSpPr>
      <xdr:spPr>
        <a:xfrm>
          <a:off x="1774190" y="63366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76200</xdr:rowOff>
    </xdr:to>
    <xdr:cxnSp macro="">
      <xdr:nvCxnSpPr>
        <xdr:cNvPr id="80" name="直線コネクタ 79">
          <a:extLst>
            <a:ext uri="{FF2B5EF4-FFF2-40B4-BE49-F238E27FC236}">
              <a16:creationId xmlns:a16="http://schemas.microsoft.com/office/drawing/2014/main" id="{BD847559-2CE0-4A98-88FE-E4CBAC3F7C80}"/>
            </a:ext>
          </a:extLst>
        </xdr:cNvPr>
        <xdr:cNvCxnSpPr/>
      </xdr:nvCxnSpPr>
      <xdr:spPr>
        <a:xfrm>
          <a:off x="1828800" y="6387465"/>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130175</xdr:rowOff>
    </xdr:from>
    <xdr:to>
      <xdr:col>6</xdr:col>
      <xdr:colOff>38100</xdr:colOff>
      <xdr:row>37</xdr:row>
      <xdr:rowOff>60325</xdr:rowOff>
    </xdr:to>
    <xdr:sp macro="" textlink="">
      <xdr:nvSpPr>
        <xdr:cNvPr id="81" name="楕円 80">
          <a:extLst>
            <a:ext uri="{FF2B5EF4-FFF2-40B4-BE49-F238E27FC236}">
              <a16:creationId xmlns:a16="http://schemas.microsoft.com/office/drawing/2014/main" id="{50A40F7E-FBFD-4B46-89FE-8E309A00556A}"/>
            </a:ext>
          </a:extLst>
        </xdr:cNvPr>
        <xdr:cNvSpPr/>
      </xdr:nvSpPr>
      <xdr:spPr>
        <a:xfrm>
          <a:off x="988060" y="630618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9525</xdr:rowOff>
    </xdr:from>
    <xdr:to>
      <xdr:col>10</xdr:col>
      <xdr:colOff>114300</xdr:colOff>
      <xdr:row>37</xdr:row>
      <xdr:rowOff>41910</xdr:rowOff>
    </xdr:to>
    <xdr:cxnSp macro="">
      <xdr:nvCxnSpPr>
        <xdr:cNvPr id="82" name="直線コネクタ 81">
          <a:extLst>
            <a:ext uri="{FF2B5EF4-FFF2-40B4-BE49-F238E27FC236}">
              <a16:creationId xmlns:a16="http://schemas.microsoft.com/office/drawing/2014/main" id="{07D6044A-F704-4400-A5AF-9FA693E5DE56}"/>
            </a:ext>
          </a:extLst>
        </xdr:cNvPr>
        <xdr:cNvCxnSpPr/>
      </xdr:nvCxnSpPr>
      <xdr:spPr>
        <a:xfrm>
          <a:off x="1031240" y="6355080"/>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7EBD85D2-2CA3-4BD5-B400-B8847C56526F}"/>
            </a:ext>
          </a:extLst>
        </xdr:cNvPr>
        <xdr:cNvSpPr txBox="1"/>
      </xdr:nvSpPr>
      <xdr:spPr>
        <a:xfrm>
          <a:off x="32391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BA6CE2FD-1010-46B9-9890-0B0AF51F15D2}"/>
            </a:ext>
          </a:extLst>
        </xdr:cNvPr>
        <xdr:cNvSpPr txBox="1"/>
      </xdr:nvSpPr>
      <xdr:spPr>
        <a:xfrm>
          <a:off x="2439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F0DE6193-98E3-4CA0-9F28-1A583EAEC479}"/>
            </a:ext>
          </a:extLst>
        </xdr:cNvPr>
        <xdr:cNvSpPr txBox="1"/>
      </xdr:nvSpPr>
      <xdr:spPr>
        <a:xfrm>
          <a:off x="164148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91782CB2-D92F-4157-8AF8-761F69BC88B9}"/>
            </a:ext>
          </a:extLst>
        </xdr:cNvPr>
        <xdr:cNvSpPr txBox="1"/>
      </xdr:nvSpPr>
      <xdr:spPr>
        <a:xfrm>
          <a:off x="85535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87" name="n_1mainValue【道路】&#10;有形固定資産減価償却率">
          <a:extLst>
            <a:ext uri="{FF2B5EF4-FFF2-40B4-BE49-F238E27FC236}">
              <a16:creationId xmlns:a16="http://schemas.microsoft.com/office/drawing/2014/main" id="{9B5EA82D-1460-45DA-AE5D-B2F3B23CFD3A}"/>
            </a:ext>
          </a:extLst>
        </xdr:cNvPr>
        <xdr:cNvSpPr txBox="1"/>
      </xdr:nvSpPr>
      <xdr:spPr>
        <a:xfrm>
          <a:off x="32391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8" name="n_2mainValue【道路】&#10;有形固定資産減価償却率">
          <a:extLst>
            <a:ext uri="{FF2B5EF4-FFF2-40B4-BE49-F238E27FC236}">
              <a16:creationId xmlns:a16="http://schemas.microsoft.com/office/drawing/2014/main" id="{C7914359-7324-4BB5-9FBF-C4B526B45503}"/>
            </a:ext>
          </a:extLst>
        </xdr:cNvPr>
        <xdr:cNvSpPr txBox="1"/>
      </xdr:nvSpPr>
      <xdr:spPr>
        <a:xfrm>
          <a:off x="2439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9" name="n_3mainValue【道路】&#10;有形固定資産減価償却率">
          <a:extLst>
            <a:ext uri="{FF2B5EF4-FFF2-40B4-BE49-F238E27FC236}">
              <a16:creationId xmlns:a16="http://schemas.microsoft.com/office/drawing/2014/main" id="{F9167605-1EB2-4539-8056-DEE8FE9917DC}"/>
            </a:ext>
          </a:extLst>
        </xdr:cNvPr>
        <xdr:cNvSpPr txBox="1"/>
      </xdr:nvSpPr>
      <xdr:spPr>
        <a:xfrm>
          <a:off x="164148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90" name="n_4mainValue【道路】&#10;有形固定資産減価償却率">
          <a:extLst>
            <a:ext uri="{FF2B5EF4-FFF2-40B4-BE49-F238E27FC236}">
              <a16:creationId xmlns:a16="http://schemas.microsoft.com/office/drawing/2014/main" id="{BB85EDC1-1F93-47FD-85DB-1B905C3737D8}"/>
            </a:ext>
          </a:extLst>
        </xdr:cNvPr>
        <xdr:cNvSpPr txBox="1"/>
      </xdr:nvSpPr>
      <xdr:spPr>
        <a:xfrm>
          <a:off x="85535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4866B42-574E-4561-AB19-2649C6AFF264}"/>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BBF9079-6E46-4005-8F00-83ACE2AD8656}"/>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8756610-1A71-4C06-BBDD-EF8E3B15B130}"/>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3BAA45D-521E-4551-9B4D-A65A976B89A6}"/>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380BFAF-44B0-45A1-BE41-244603558A44}"/>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EF32CDE-BB27-4949-A9D2-FBEF64A8EC8B}"/>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6E378FB-ED33-455C-B98D-B4A36CD1D47B}"/>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FA9D17D-F00C-4788-91E0-C083AE395BFD}"/>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F830C4F-2CD2-4D19-8653-8F8E0D6C06E8}"/>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84E1622-1AF6-4732-9803-92393CFBAE03}"/>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AC0F3D7-24C0-4A19-BF9B-D9313CB55FC0}"/>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98C0D9A-4C90-4EAA-AAF4-E89532B85A23}"/>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2D894E0-DEC2-40AA-B6BF-C0D506A496D1}"/>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4DC6935F-4902-4379-8655-4176EC8DDDED}"/>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707470A-82C0-4739-9EB4-DB752F794040}"/>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95488B1-891B-44EE-8E91-08FFE1B7ACA5}"/>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F1D2109-EC9F-417B-B639-B304376B32E0}"/>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E15312A-FD97-4D25-AB4E-5899D41F3074}"/>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5FBA381-5796-4E44-9D1F-80FD06F506AE}"/>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CE26A9A6-3AD8-4332-8256-FC6966496900}"/>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2AA8437-DA09-44A2-8DAA-6C1EE3F9F3AF}"/>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F7439943-ED63-43FC-882E-7F47AA711593}"/>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9AACBB1-F8CB-4A85-AE09-E28D9B7AB180}"/>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9D9166F8-AF07-4216-8165-5429DECA0424}"/>
            </a:ext>
          </a:extLst>
        </xdr:cNvPr>
        <xdr:cNvCxnSpPr/>
      </xdr:nvCxnSpPr>
      <xdr:spPr>
        <a:xfrm flipV="1">
          <a:off x="9429115" y="5679662"/>
          <a:ext cx="0" cy="146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2A6D8B46-73EE-44F3-8D58-56F64982A78F}"/>
            </a:ext>
          </a:extLst>
        </xdr:cNvPr>
        <xdr:cNvSpPr txBox="1"/>
      </xdr:nvSpPr>
      <xdr:spPr>
        <a:xfrm>
          <a:off x="946785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B3153A31-7B97-495D-88A3-3FE930D86386}"/>
            </a:ext>
          </a:extLst>
        </xdr:cNvPr>
        <xdr:cNvCxnSpPr/>
      </xdr:nvCxnSpPr>
      <xdr:spPr>
        <a:xfrm>
          <a:off x="9356090" y="71422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19D971EE-DCB9-430C-85B8-9DB5E49123C4}"/>
            </a:ext>
          </a:extLst>
        </xdr:cNvPr>
        <xdr:cNvSpPr txBox="1"/>
      </xdr:nvSpPr>
      <xdr:spPr>
        <a:xfrm>
          <a:off x="9467850" y="544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5089EC8D-16F6-425C-8A04-2A9367E8679A}"/>
            </a:ext>
          </a:extLst>
        </xdr:cNvPr>
        <xdr:cNvCxnSpPr/>
      </xdr:nvCxnSpPr>
      <xdr:spPr>
        <a:xfrm>
          <a:off x="9356090" y="56796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19" name="【道路】&#10;一人当たり延長平均値テキスト">
          <a:extLst>
            <a:ext uri="{FF2B5EF4-FFF2-40B4-BE49-F238E27FC236}">
              <a16:creationId xmlns:a16="http://schemas.microsoft.com/office/drawing/2014/main" id="{1282678C-02C8-46C6-89E6-826134EA30B0}"/>
            </a:ext>
          </a:extLst>
        </xdr:cNvPr>
        <xdr:cNvSpPr txBox="1"/>
      </xdr:nvSpPr>
      <xdr:spPr>
        <a:xfrm>
          <a:off x="9467850" y="6878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42EBB524-CFDB-4218-AB76-766B3F723490}"/>
            </a:ext>
          </a:extLst>
        </xdr:cNvPr>
        <xdr:cNvSpPr/>
      </xdr:nvSpPr>
      <xdr:spPr>
        <a:xfrm>
          <a:off x="9394190" y="689608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3988</xdr:rowOff>
    </xdr:from>
    <xdr:to>
      <xdr:col>50</xdr:col>
      <xdr:colOff>165100</xdr:colOff>
      <xdr:row>39</xdr:row>
      <xdr:rowOff>105588</xdr:rowOff>
    </xdr:to>
    <xdr:sp macro="" textlink="">
      <xdr:nvSpPr>
        <xdr:cNvPr id="121" name="フローチャート: 判断 120">
          <a:extLst>
            <a:ext uri="{FF2B5EF4-FFF2-40B4-BE49-F238E27FC236}">
              <a16:creationId xmlns:a16="http://schemas.microsoft.com/office/drawing/2014/main" id="{09A47969-BCF2-42B3-8537-D01597A972AB}"/>
            </a:ext>
          </a:extLst>
        </xdr:cNvPr>
        <xdr:cNvSpPr/>
      </xdr:nvSpPr>
      <xdr:spPr>
        <a:xfrm>
          <a:off x="8632190" y="669244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12694</xdr:rowOff>
    </xdr:from>
    <xdr:to>
      <xdr:col>46</xdr:col>
      <xdr:colOff>38100</xdr:colOff>
      <xdr:row>39</xdr:row>
      <xdr:rowOff>114294</xdr:rowOff>
    </xdr:to>
    <xdr:sp macro="" textlink="">
      <xdr:nvSpPr>
        <xdr:cNvPr id="122" name="フローチャート: 判断 121">
          <a:extLst>
            <a:ext uri="{FF2B5EF4-FFF2-40B4-BE49-F238E27FC236}">
              <a16:creationId xmlns:a16="http://schemas.microsoft.com/office/drawing/2014/main" id="{D113EFF7-F28A-41C5-85B0-16E033EADFE1}"/>
            </a:ext>
          </a:extLst>
        </xdr:cNvPr>
        <xdr:cNvSpPr/>
      </xdr:nvSpPr>
      <xdr:spPr>
        <a:xfrm>
          <a:off x="7846060" y="67030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31000</xdr:rowOff>
    </xdr:from>
    <xdr:to>
      <xdr:col>41</xdr:col>
      <xdr:colOff>101600</xdr:colOff>
      <xdr:row>39</xdr:row>
      <xdr:rowOff>132600</xdr:rowOff>
    </xdr:to>
    <xdr:sp macro="" textlink="">
      <xdr:nvSpPr>
        <xdr:cNvPr id="123" name="フローチャート: 判断 122">
          <a:extLst>
            <a:ext uri="{FF2B5EF4-FFF2-40B4-BE49-F238E27FC236}">
              <a16:creationId xmlns:a16="http://schemas.microsoft.com/office/drawing/2014/main" id="{2C7EA71C-8EB4-4657-BA27-C091698DADE3}"/>
            </a:ext>
          </a:extLst>
        </xdr:cNvPr>
        <xdr:cNvSpPr/>
      </xdr:nvSpPr>
      <xdr:spPr>
        <a:xfrm>
          <a:off x="7029450" y="671564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57880</xdr:rowOff>
    </xdr:from>
    <xdr:to>
      <xdr:col>36</xdr:col>
      <xdr:colOff>165100</xdr:colOff>
      <xdr:row>39</xdr:row>
      <xdr:rowOff>159480</xdr:rowOff>
    </xdr:to>
    <xdr:sp macro="" textlink="">
      <xdr:nvSpPr>
        <xdr:cNvPr id="124" name="フローチャート: 判断 123">
          <a:extLst>
            <a:ext uri="{FF2B5EF4-FFF2-40B4-BE49-F238E27FC236}">
              <a16:creationId xmlns:a16="http://schemas.microsoft.com/office/drawing/2014/main" id="{53071F8A-2A24-4E60-B81F-5487BBA4FB61}"/>
            </a:ext>
          </a:extLst>
        </xdr:cNvPr>
        <xdr:cNvSpPr/>
      </xdr:nvSpPr>
      <xdr:spPr>
        <a:xfrm>
          <a:off x="6231890" y="674062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2F75398-E493-4289-BF08-1C5C77A68494}"/>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3143786-C218-444C-8ADF-A6A876CE9FD2}"/>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D29F613-9B2E-42ED-A083-03BDA32945F5}"/>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B9B5979-D48B-4AC4-9B66-BCBC63E487F4}"/>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39E4FC9-5192-44DC-9090-5EA3FA2430D1}"/>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103353</xdr:rowOff>
    </xdr:from>
    <xdr:to>
      <xdr:col>55</xdr:col>
      <xdr:colOff>50800</xdr:colOff>
      <xdr:row>39</xdr:row>
      <xdr:rowOff>33503</xdr:rowOff>
    </xdr:to>
    <xdr:sp macro="" textlink="">
      <xdr:nvSpPr>
        <xdr:cNvPr id="130" name="楕円 129">
          <a:extLst>
            <a:ext uri="{FF2B5EF4-FFF2-40B4-BE49-F238E27FC236}">
              <a16:creationId xmlns:a16="http://schemas.microsoft.com/office/drawing/2014/main" id="{1DA8451D-CDE7-4483-92FE-EC62C357C910}"/>
            </a:ext>
          </a:extLst>
        </xdr:cNvPr>
        <xdr:cNvSpPr/>
      </xdr:nvSpPr>
      <xdr:spPr>
        <a:xfrm>
          <a:off x="9394190" y="6616548"/>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126230</xdr:rowOff>
    </xdr:from>
    <xdr:ext cx="534377" cy="259045"/>
    <xdr:sp macro="" textlink="">
      <xdr:nvSpPr>
        <xdr:cNvPr id="131" name="【道路】&#10;一人当たり延長該当値テキスト">
          <a:extLst>
            <a:ext uri="{FF2B5EF4-FFF2-40B4-BE49-F238E27FC236}">
              <a16:creationId xmlns:a16="http://schemas.microsoft.com/office/drawing/2014/main" id="{F1DD5730-8319-4C0C-B1DF-86A3B0901984}"/>
            </a:ext>
          </a:extLst>
        </xdr:cNvPr>
        <xdr:cNvSpPr txBox="1"/>
      </xdr:nvSpPr>
      <xdr:spPr>
        <a:xfrm>
          <a:off x="9467850" y="64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115373</xdr:rowOff>
    </xdr:from>
    <xdr:to>
      <xdr:col>50</xdr:col>
      <xdr:colOff>165100</xdr:colOff>
      <xdr:row>39</xdr:row>
      <xdr:rowOff>45523</xdr:rowOff>
    </xdr:to>
    <xdr:sp macro="" textlink="">
      <xdr:nvSpPr>
        <xdr:cNvPr id="132" name="楕円 131">
          <a:extLst>
            <a:ext uri="{FF2B5EF4-FFF2-40B4-BE49-F238E27FC236}">
              <a16:creationId xmlns:a16="http://schemas.microsoft.com/office/drawing/2014/main" id="{6B7E3922-5569-484A-8018-6EF86F49A6A5}"/>
            </a:ext>
          </a:extLst>
        </xdr:cNvPr>
        <xdr:cNvSpPr/>
      </xdr:nvSpPr>
      <xdr:spPr>
        <a:xfrm>
          <a:off x="8632190" y="663047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154153</xdr:rowOff>
    </xdr:from>
    <xdr:to>
      <xdr:col>55</xdr:col>
      <xdr:colOff>0</xdr:colOff>
      <xdr:row>38</xdr:row>
      <xdr:rowOff>166173</xdr:rowOff>
    </xdr:to>
    <xdr:cxnSp macro="">
      <xdr:nvCxnSpPr>
        <xdr:cNvPr id="133" name="直線コネクタ 132">
          <a:extLst>
            <a:ext uri="{FF2B5EF4-FFF2-40B4-BE49-F238E27FC236}">
              <a16:creationId xmlns:a16="http://schemas.microsoft.com/office/drawing/2014/main" id="{13E5AA97-E3DD-4394-9316-462AFCF86079}"/>
            </a:ext>
          </a:extLst>
        </xdr:cNvPr>
        <xdr:cNvCxnSpPr/>
      </xdr:nvCxnSpPr>
      <xdr:spPr>
        <a:xfrm flipV="1">
          <a:off x="8686800" y="6669253"/>
          <a:ext cx="74295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123946</xdr:rowOff>
    </xdr:from>
    <xdr:to>
      <xdr:col>46</xdr:col>
      <xdr:colOff>38100</xdr:colOff>
      <xdr:row>39</xdr:row>
      <xdr:rowOff>54096</xdr:rowOff>
    </xdr:to>
    <xdr:sp macro="" textlink="">
      <xdr:nvSpPr>
        <xdr:cNvPr id="134" name="楕円 133">
          <a:extLst>
            <a:ext uri="{FF2B5EF4-FFF2-40B4-BE49-F238E27FC236}">
              <a16:creationId xmlns:a16="http://schemas.microsoft.com/office/drawing/2014/main" id="{3AE712E5-760A-4F35-9A5F-52BAA7604487}"/>
            </a:ext>
          </a:extLst>
        </xdr:cNvPr>
        <xdr:cNvSpPr/>
      </xdr:nvSpPr>
      <xdr:spPr>
        <a:xfrm>
          <a:off x="7846060" y="664095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166173</xdr:rowOff>
    </xdr:from>
    <xdr:to>
      <xdr:col>50</xdr:col>
      <xdr:colOff>114300</xdr:colOff>
      <xdr:row>39</xdr:row>
      <xdr:rowOff>3296</xdr:rowOff>
    </xdr:to>
    <xdr:cxnSp macro="">
      <xdr:nvCxnSpPr>
        <xdr:cNvPr id="135" name="直線コネクタ 134">
          <a:extLst>
            <a:ext uri="{FF2B5EF4-FFF2-40B4-BE49-F238E27FC236}">
              <a16:creationId xmlns:a16="http://schemas.microsoft.com/office/drawing/2014/main" id="{8D3470C0-AC27-4BDE-81D1-D7DDD8059AC9}"/>
            </a:ext>
          </a:extLst>
        </xdr:cNvPr>
        <xdr:cNvCxnSpPr/>
      </xdr:nvCxnSpPr>
      <xdr:spPr>
        <a:xfrm flipV="1">
          <a:off x="7889240" y="6685083"/>
          <a:ext cx="79756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134556</xdr:rowOff>
    </xdr:from>
    <xdr:to>
      <xdr:col>41</xdr:col>
      <xdr:colOff>101600</xdr:colOff>
      <xdr:row>39</xdr:row>
      <xdr:rowOff>64706</xdr:rowOff>
    </xdr:to>
    <xdr:sp macro="" textlink="">
      <xdr:nvSpPr>
        <xdr:cNvPr id="136" name="楕円 135">
          <a:extLst>
            <a:ext uri="{FF2B5EF4-FFF2-40B4-BE49-F238E27FC236}">
              <a16:creationId xmlns:a16="http://schemas.microsoft.com/office/drawing/2014/main" id="{3AB201C9-2CEE-4A58-A3F0-F593C911F55C}"/>
            </a:ext>
          </a:extLst>
        </xdr:cNvPr>
        <xdr:cNvSpPr/>
      </xdr:nvSpPr>
      <xdr:spPr>
        <a:xfrm>
          <a:off x="7029450" y="664584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3296</xdr:rowOff>
    </xdr:from>
    <xdr:to>
      <xdr:col>45</xdr:col>
      <xdr:colOff>177800</xdr:colOff>
      <xdr:row>39</xdr:row>
      <xdr:rowOff>13906</xdr:rowOff>
    </xdr:to>
    <xdr:cxnSp macro="">
      <xdr:nvCxnSpPr>
        <xdr:cNvPr id="137" name="直線コネクタ 136">
          <a:extLst>
            <a:ext uri="{FF2B5EF4-FFF2-40B4-BE49-F238E27FC236}">
              <a16:creationId xmlns:a16="http://schemas.microsoft.com/office/drawing/2014/main" id="{F716B19B-FFF6-4343-80A2-AD5502825027}"/>
            </a:ext>
          </a:extLst>
        </xdr:cNvPr>
        <xdr:cNvCxnSpPr/>
      </xdr:nvCxnSpPr>
      <xdr:spPr>
        <a:xfrm flipV="1">
          <a:off x="7084060" y="6689846"/>
          <a:ext cx="80518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142119</xdr:rowOff>
    </xdr:from>
    <xdr:to>
      <xdr:col>36</xdr:col>
      <xdr:colOff>165100</xdr:colOff>
      <xdr:row>39</xdr:row>
      <xdr:rowOff>72269</xdr:rowOff>
    </xdr:to>
    <xdr:sp macro="" textlink="">
      <xdr:nvSpPr>
        <xdr:cNvPr id="138" name="楕円 137">
          <a:extLst>
            <a:ext uri="{FF2B5EF4-FFF2-40B4-BE49-F238E27FC236}">
              <a16:creationId xmlns:a16="http://schemas.microsoft.com/office/drawing/2014/main" id="{965132AA-1684-4ABC-83FD-AA8E7269642F}"/>
            </a:ext>
          </a:extLst>
        </xdr:cNvPr>
        <xdr:cNvSpPr/>
      </xdr:nvSpPr>
      <xdr:spPr>
        <a:xfrm>
          <a:off x="6231890" y="665531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13906</xdr:rowOff>
    </xdr:from>
    <xdr:to>
      <xdr:col>41</xdr:col>
      <xdr:colOff>50800</xdr:colOff>
      <xdr:row>39</xdr:row>
      <xdr:rowOff>21469</xdr:rowOff>
    </xdr:to>
    <xdr:cxnSp macro="">
      <xdr:nvCxnSpPr>
        <xdr:cNvPr id="139" name="直線コネクタ 138">
          <a:extLst>
            <a:ext uri="{FF2B5EF4-FFF2-40B4-BE49-F238E27FC236}">
              <a16:creationId xmlns:a16="http://schemas.microsoft.com/office/drawing/2014/main" id="{36CE3F96-9633-4D02-BCB2-115D39E1DB46}"/>
            </a:ext>
          </a:extLst>
        </xdr:cNvPr>
        <xdr:cNvCxnSpPr/>
      </xdr:nvCxnSpPr>
      <xdr:spPr>
        <a:xfrm flipV="1">
          <a:off x="6286500" y="670426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96715</xdr:rowOff>
    </xdr:from>
    <xdr:ext cx="534377" cy="259045"/>
    <xdr:sp macro="" textlink="">
      <xdr:nvSpPr>
        <xdr:cNvPr id="140" name="n_1aveValue【道路】&#10;一人当たり延長">
          <a:extLst>
            <a:ext uri="{FF2B5EF4-FFF2-40B4-BE49-F238E27FC236}">
              <a16:creationId xmlns:a16="http://schemas.microsoft.com/office/drawing/2014/main" id="{17FCE58B-9C75-4A67-ABEC-5CA728227A5C}"/>
            </a:ext>
          </a:extLst>
        </xdr:cNvPr>
        <xdr:cNvSpPr txBox="1"/>
      </xdr:nvSpPr>
      <xdr:spPr>
        <a:xfrm>
          <a:off x="8422151" y="677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105421</xdr:rowOff>
    </xdr:from>
    <xdr:ext cx="534377" cy="259045"/>
    <xdr:sp macro="" textlink="">
      <xdr:nvSpPr>
        <xdr:cNvPr id="141" name="n_2aveValue【道路】&#10;一人当たり延長">
          <a:extLst>
            <a:ext uri="{FF2B5EF4-FFF2-40B4-BE49-F238E27FC236}">
              <a16:creationId xmlns:a16="http://schemas.microsoft.com/office/drawing/2014/main" id="{CA1BF5B2-51B0-4F66-B013-02548EF0EE9C}"/>
            </a:ext>
          </a:extLst>
        </xdr:cNvPr>
        <xdr:cNvSpPr txBox="1"/>
      </xdr:nvSpPr>
      <xdr:spPr>
        <a:xfrm>
          <a:off x="7641101" y="67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123727</xdr:rowOff>
    </xdr:from>
    <xdr:ext cx="534377" cy="259045"/>
    <xdr:sp macro="" textlink="">
      <xdr:nvSpPr>
        <xdr:cNvPr id="142" name="n_3aveValue【道路】&#10;一人当たり延長">
          <a:extLst>
            <a:ext uri="{FF2B5EF4-FFF2-40B4-BE49-F238E27FC236}">
              <a16:creationId xmlns:a16="http://schemas.microsoft.com/office/drawing/2014/main" id="{BD53ACCC-D23B-4698-9727-1E29F5BD6206}"/>
            </a:ext>
          </a:extLst>
        </xdr:cNvPr>
        <xdr:cNvSpPr txBox="1"/>
      </xdr:nvSpPr>
      <xdr:spPr>
        <a:xfrm>
          <a:off x="6854971" y="681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150607</xdr:rowOff>
    </xdr:from>
    <xdr:ext cx="534377" cy="259045"/>
    <xdr:sp macro="" textlink="">
      <xdr:nvSpPr>
        <xdr:cNvPr id="143" name="n_4aveValue【道路】&#10;一人当たり延長">
          <a:extLst>
            <a:ext uri="{FF2B5EF4-FFF2-40B4-BE49-F238E27FC236}">
              <a16:creationId xmlns:a16="http://schemas.microsoft.com/office/drawing/2014/main" id="{A149FE15-1A88-4CA4-ADA0-9FC0E1D9BD2A}"/>
            </a:ext>
          </a:extLst>
        </xdr:cNvPr>
        <xdr:cNvSpPr txBox="1"/>
      </xdr:nvSpPr>
      <xdr:spPr>
        <a:xfrm>
          <a:off x="6038361" y="68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62050</xdr:rowOff>
    </xdr:from>
    <xdr:ext cx="534377" cy="259045"/>
    <xdr:sp macro="" textlink="">
      <xdr:nvSpPr>
        <xdr:cNvPr id="144" name="n_1mainValue【道路】&#10;一人当たり延長">
          <a:extLst>
            <a:ext uri="{FF2B5EF4-FFF2-40B4-BE49-F238E27FC236}">
              <a16:creationId xmlns:a16="http://schemas.microsoft.com/office/drawing/2014/main" id="{0096E988-85D4-4980-B2BE-BB3686769993}"/>
            </a:ext>
          </a:extLst>
        </xdr:cNvPr>
        <xdr:cNvSpPr txBox="1"/>
      </xdr:nvSpPr>
      <xdr:spPr>
        <a:xfrm>
          <a:off x="8422151" y="640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70623</xdr:rowOff>
    </xdr:from>
    <xdr:ext cx="534377" cy="259045"/>
    <xdr:sp macro="" textlink="">
      <xdr:nvSpPr>
        <xdr:cNvPr id="145" name="n_2mainValue【道路】&#10;一人当たり延長">
          <a:extLst>
            <a:ext uri="{FF2B5EF4-FFF2-40B4-BE49-F238E27FC236}">
              <a16:creationId xmlns:a16="http://schemas.microsoft.com/office/drawing/2014/main" id="{91A6C170-122F-4BDF-BF7B-281581848336}"/>
            </a:ext>
          </a:extLst>
        </xdr:cNvPr>
        <xdr:cNvSpPr txBox="1"/>
      </xdr:nvSpPr>
      <xdr:spPr>
        <a:xfrm>
          <a:off x="7641101" y="641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81234</xdr:rowOff>
    </xdr:from>
    <xdr:ext cx="534377" cy="259045"/>
    <xdr:sp macro="" textlink="">
      <xdr:nvSpPr>
        <xdr:cNvPr id="146" name="n_3mainValue【道路】&#10;一人当たり延長">
          <a:extLst>
            <a:ext uri="{FF2B5EF4-FFF2-40B4-BE49-F238E27FC236}">
              <a16:creationId xmlns:a16="http://schemas.microsoft.com/office/drawing/2014/main" id="{BDDA8A5C-1B37-4B19-9137-D548424EFAE9}"/>
            </a:ext>
          </a:extLst>
        </xdr:cNvPr>
        <xdr:cNvSpPr txBox="1"/>
      </xdr:nvSpPr>
      <xdr:spPr>
        <a:xfrm>
          <a:off x="6854971" y="64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88796</xdr:rowOff>
    </xdr:from>
    <xdr:ext cx="534377" cy="259045"/>
    <xdr:sp macro="" textlink="">
      <xdr:nvSpPr>
        <xdr:cNvPr id="147" name="n_4mainValue【道路】&#10;一人当たり延長">
          <a:extLst>
            <a:ext uri="{FF2B5EF4-FFF2-40B4-BE49-F238E27FC236}">
              <a16:creationId xmlns:a16="http://schemas.microsoft.com/office/drawing/2014/main" id="{BC3B9EDD-A3FE-49C5-A01F-C0F3686B5BF4}"/>
            </a:ext>
          </a:extLst>
        </xdr:cNvPr>
        <xdr:cNvSpPr txBox="1"/>
      </xdr:nvSpPr>
      <xdr:spPr>
        <a:xfrm>
          <a:off x="6038361" y="64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FECD030-54FF-4FDA-B8D4-34CC76A6AB8C}"/>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AA409EF-727F-4EA1-925E-857265AC4C90}"/>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719ED69-3BE4-49E2-8C8B-1FE26EE7A8A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ED5ADD9-9F95-49F9-AFB5-3C996165E46F}"/>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4215826E-99A7-48C7-B427-10676C347C4F}"/>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7074120-F076-4309-B06E-77FFC6752498}"/>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8CE8B9D-8A35-43D7-A0CA-1CE0135ACF4A}"/>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641CD19-541A-4484-9CFC-5B8930C32662}"/>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BE7A305-27C2-469F-8FE5-7499531F01B9}"/>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14BD121-98CE-410A-AB93-4F838867926F}"/>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4C96715-0103-4683-9860-BA9BA5DB1590}"/>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76EC300D-98B4-4934-9DF8-AEFD2FB00CBD}"/>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CFCF902E-AD43-4760-BE20-0AFB6848AA99}"/>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D40C02B1-23AE-4183-9A03-134CB68F6496}"/>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ACED551-2474-4C6F-9700-21FD6960760B}"/>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FFE89A4-A868-4346-9EE5-B19234BD3B54}"/>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4E5256E-791A-4777-9B69-3A4731ABDB82}"/>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376AEFE4-415A-4119-A9EF-EA1197345DDF}"/>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4804B893-2B92-423A-B9EA-542D1DEBAD55}"/>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BECC26E6-830F-43F1-BFE2-92963BF9AA44}"/>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6BA4A2D3-9269-4A73-8D7F-31768B0F7B58}"/>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85B7A9AB-8435-4AFE-9469-BBF30A6660AC}"/>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392A7DE-B291-4FA2-A65C-00E7311C4660}"/>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5E0E226-88CF-4DA0-AC92-320F39666552}"/>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F9303F1-D515-45C1-A801-F65BB511F3D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44FB44BA-D7C1-4B48-A9FC-AB77D5DE124B}"/>
            </a:ext>
          </a:extLst>
        </xdr:cNvPr>
        <xdr:cNvCxnSpPr/>
      </xdr:nvCxnSpPr>
      <xdr:spPr>
        <a:xfrm flipV="1">
          <a:off x="4173855" y="9528266"/>
          <a:ext cx="0" cy="152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FD2856BD-3507-46C8-9F5C-F6A6588425DB}"/>
            </a:ext>
          </a:extLst>
        </xdr:cNvPr>
        <xdr:cNvSpPr txBox="1"/>
      </xdr:nvSpPr>
      <xdr:spPr>
        <a:xfrm>
          <a:off x="4212590" y="1105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E17BFFF4-BA6A-4B88-BB43-02332EB7CCBE}"/>
            </a:ext>
          </a:extLst>
        </xdr:cNvPr>
        <xdr:cNvCxnSpPr/>
      </xdr:nvCxnSpPr>
      <xdr:spPr>
        <a:xfrm>
          <a:off x="4112260" y="11049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253487F-E4C0-4DAD-A62C-9EC48EF1C27A}"/>
            </a:ext>
          </a:extLst>
        </xdr:cNvPr>
        <xdr:cNvSpPr txBox="1"/>
      </xdr:nvSpPr>
      <xdr:spPr>
        <a:xfrm>
          <a:off x="421259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B9A3D9E6-3E36-4FA0-B04E-CEE27AC87A8B}"/>
            </a:ext>
          </a:extLst>
        </xdr:cNvPr>
        <xdr:cNvCxnSpPr/>
      </xdr:nvCxnSpPr>
      <xdr:spPr>
        <a:xfrm>
          <a:off x="4112260" y="952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85A2CBC-499A-4E02-834C-3E69C06AE2EB}"/>
            </a:ext>
          </a:extLst>
        </xdr:cNvPr>
        <xdr:cNvSpPr txBox="1"/>
      </xdr:nvSpPr>
      <xdr:spPr>
        <a:xfrm>
          <a:off x="4212590" y="102487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F250D989-5216-45B0-8928-4A334FF96017}"/>
            </a:ext>
          </a:extLst>
        </xdr:cNvPr>
        <xdr:cNvSpPr/>
      </xdr:nvSpPr>
      <xdr:spPr>
        <a:xfrm>
          <a:off x="4131310" y="104011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0" name="フローチャート: 判断 179">
          <a:extLst>
            <a:ext uri="{FF2B5EF4-FFF2-40B4-BE49-F238E27FC236}">
              <a16:creationId xmlns:a16="http://schemas.microsoft.com/office/drawing/2014/main" id="{390CA21B-F288-4B2C-8DE3-9AD1812E2B58}"/>
            </a:ext>
          </a:extLst>
        </xdr:cNvPr>
        <xdr:cNvSpPr/>
      </xdr:nvSpPr>
      <xdr:spPr>
        <a:xfrm>
          <a:off x="3388360" y="104079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1" name="フローチャート: 判断 180">
          <a:extLst>
            <a:ext uri="{FF2B5EF4-FFF2-40B4-BE49-F238E27FC236}">
              <a16:creationId xmlns:a16="http://schemas.microsoft.com/office/drawing/2014/main" id="{B9D8060A-2E00-49C4-A87A-8E88569FB6EE}"/>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2" name="フローチャート: 判断 181">
          <a:extLst>
            <a:ext uri="{FF2B5EF4-FFF2-40B4-BE49-F238E27FC236}">
              <a16:creationId xmlns:a16="http://schemas.microsoft.com/office/drawing/2014/main" id="{DFADF5D2-58F9-409D-9528-966C89EC9D2B}"/>
            </a:ext>
          </a:extLst>
        </xdr:cNvPr>
        <xdr:cNvSpPr/>
      </xdr:nvSpPr>
      <xdr:spPr>
        <a:xfrm>
          <a:off x="1774190" y="103809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3" name="フローチャート: 判断 182">
          <a:extLst>
            <a:ext uri="{FF2B5EF4-FFF2-40B4-BE49-F238E27FC236}">
              <a16:creationId xmlns:a16="http://schemas.microsoft.com/office/drawing/2014/main" id="{F14A2D28-EB13-4734-98ED-E5A40F147A6C}"/>
            </a:ext>
          </a:extLst>
        </xdr:cNvPr>
        <xdr:cNvSpPr/>
      </xdr:nvSpPr>
      <xdr:spPr>
        <a:xfrm>
          <a:off x="988060" y="1036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F2EE3CF-CF50-48EE-9AF6-ED9C77E5CD7F}"/>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911985F-7C08-411B-B299-768F59D7DEDB}"/>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443FF75-BFF4-4E8B-AACB-04D99468D44B}"/>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B63AB5D-5B96-4623-ACBC-BCD97652B088}"/>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230FB15-DADF-49DE-AF59-AD5DE79C8808}"/>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53703</xdr:rowOff>
    </xdr:from>
    <xdr:to>
      <xdr:col>24</xdr:col>
      <xdr:colOff>114300</xdr:colOff>
      <xdr:row>61</xdr:row>
      <xdr:rowOff>155303</xdr:rowOff>
    </xdr:to>
    <xdr:sp macro="" textlink="">
      <xdr:nvSpPr>
        <xdr:cNvPr id="189" name="楕円 188">
          <a:extLst>
            <a:ext uri="{FF2B5EF4-FFF2-40B4-BE49-F238E27FC236}">
              <a16:creationId xmlns:a16="http://schemas.microsoft.com/office/drawing/2014/main" id="{799BAC4C-8804-47DE-979C-187581BD7CB3}"/>
            </a:ext>
          </a:extLst>
        </xdr:cNvPr>
        <xdr:cNvSpPr/>
      </xdr:nvSpPr>
      <xdr:spPr>
        <a:xfrm>
          <a:off x="4131310" y="105159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32130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222043D-DAFB-4C66-AF02-5E83CEF1DCCE}"/>
            </a:ext>
          </a:extLst>
        </xdr:cNvPr>
        <xdr:cNvSpPr txBox="1"/>
      </xdr:nvSpPr>
      <xdr:spPr>
        <a:xfrm>
          <a:off x="4212590" y="104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34109</xdr:rowOff>
    </xdr:from>
    <xdr:to>
      <xdr:col>20</xdr:col>
      <xdr:colOff>38100</xdr:colOff>
      <xdr:row>61</xdr:row>
      <xdr:rowOff>135709</xdr:rowOff>
    </xdr:to>
    <xdr:sp macro="" textlink="">
      <xdr:nvSpPr>
        <xdr:cNvPr id="191" name="楕円 190">
          <a:extLst>
            <a:ext uri="{FF2B5EF4-FFF2-40B4-BE49-F238E27FC236}">
              <a16:creationId xmlns:a16="http://schemas.microsoft.com/office/drawing/2014/main" id="{51DF2DC4-DD15-483D-BA0E-C80404B614BD}"/>
            </a:ext>
          </a:extLst>
        </xdr:cNvPr>
        <xdr:cNvSpPr/>
      </xdr:nvSpPr>
      <xdr:spPr>
        <a:xfrm>
          <a:off x="3388360" y="1049065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84909</xdr:rowOff>
    </xdr:from>
    <xdr:to>
      <xdr:col>24</xdr:col>
      <xdr:colOff>63500</xdr:colOff>
      <xdr:row>61</xdr:row>
      <xdr:rowOff>104503</xdr:rowOff>
    </xdr:to>
    <xdr:cxnSp macro="">
      <xdr:nvCxnSpPr>
        <xdr:cNvPr id="192" name="直線コネクタ 191">
          <a:extLst>
            <a:ext uri="{FF2B5EF4-FFF2-40B4-BE49-F238E27FC236}">
              <a16:creationId xmlns:a16="http://schemas.microsoft.com/office/drawing/2014/main" id="{A898C9DE-DB55-43AA-90C5-3A1CFC3A5BB3}"/>
            </a:ext>
          </a:extLst>
        </xdr:cNvPr>
        <xdr:cNvCxnSpPr/>
      </xdr:nvCxnSpPr>
      <xdr:spPr>
        <a:xfrm>
          <a:off x="3431540" y="10545264"/>
          <a:ext cx="74295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16147</xdr:rowOff>
    </xdr:from>
    <xdr:to>
      <xdr:col>15</xdr:col>
      <xdr:colOff>101600</xdr:colOff>
      <xdr:row>61</xdr:row>
      <xdr:rowOff>117747</xdr:rowOff>
    </xdr:to>
    <xdr:sp macro="" textlink="">
      <xdr:nvSpPr>
        <xdr:cNvPr id="193" name="楕円 192">
          <a:extLst>
            <a:ext uri="{FF2B5EF4-FFF2-40B4-BE49-F238E27FC236}">
              <a16:creationId xmlns:a16="http://schemas.microsoft.com/office/drawing/2014/main" id="{A78ADE4B-3B9F-4A86-8F5E-3B7105A34BD1}"/>
            </a:ext>
          </a:extLst>
        </xdr:cNvPr>
        <xdr:cNvSpPr/>
      </xdr:nvSpPr>
      <xdr:spPr>
        <a:xfrm>
          <a:off x="2571750" y="1047840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66947</xdr:rowOff>
    </xdr:from>
    <xdr:to>
      <xdr:col>19</xdr:col>
      <xdr:colOff>177800</xdr:colOff>
      <xdr:row>61</xdr:row>
      <xdr:rowOff>84909</xdr:rowOff>
    </xdr:to>
    <xdr:cxnSp macro="">
      <xdr:nvCxnSpPr>
        <xdr:cNvPr id="194" name="直線コネクタ 193">
          <a:extLst>
            <a:ext uri="{FF2B5EF4-FFF2-40B4-BE49-F238E27FC236}">
              <a16:creationId xmlns:a16="http://schemas.microsoft.com/office/drawing/2014/main" id="{65C2FB13-C49C-49BC-B05F-760DBEC472E1}"/>
            </a:ext>
          </a:extLst>
        </xdr:cNvPr>
        <xdr:cNvCxnSpPr/>
      </xdr:nvCxnSpPr>
      <xdr:spPr>
        <a:xfrm>
          <a:off x="2626360" y="10523492"/>
          <a:ext cx="80518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163104</xdr:rowOff>
    </xdr:from>
    <xdr:to>
      <xdr:col>10</xdr:col>
      <xdr:colOff>165100</xdr:colOff>
      <xdr:row>61</xdr:row>
      <xdr:rowOff>93254</xdr:rowOff>
    </xdr:to>
    <xdr:sp macro="" textlink="">
      <xdr:nvSpPr>
        <xdr:cNvPr id="195" name="楕円 194">
          <a:extLst>
            <a:ext uri="{FF2B5EF4-FFF2-40B4-BE49-F238E27FC236}">
              <a16:creationId xmlns:a16="http://schemas.microsoft.com/office/drawing/2014/main" id="{EE163FCD-FE68-4D21-872F-672C0054575E}"/>
            </a:ext>
          </a:extLst>
        </xdr:cNvPr>
        <xdr:cNvSpPr/>
      </xdr:nvSpPr>
      <xdr:spPr>
        <a:xfrm>
          <a:off x="1774190" y="1045200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42454</xdr:rowOff>
    </xdr:from>
    <xdr:to>
      <xdr:col>15</xdr:col>
      <xdr:colOff>50800</xdr:colOff>
      <xdr:row>61</xdr:row>
      <xdr:rowOff>66947</xdr:rowOff>
    </xdr:to>
    <xdr:cxnSp macro="">
      <xdr:nvCxnSpPr>
        <xdr:cNvPr id="196" name="直線コネクタ 195">
          <a:extLst>
            <a:ext uri="{FF2B5EF4-FFF2-40B4-BE49-F238E27FC236}">
              <a16:creationId xmlns:a16="http://schemas.microsoft.com/office/drawing/2014/main" id="{87C63CFD-F126-460C-93F8-2596685354E0}"/>
            </a:ext>
          </a:extLst>
        </xdr:cNvPr>
        <xdr:cNvCxnSpPr/>
      </xdr:nvCxnSpPr>
      <xdr:spPr>
        <a:xfrm>
          <a:off x="1828800" y="10502809"/>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197" name="楕円 196">
          <a:extLst>
            <a:ext uri="{FF2B5EF4-FFF2-40B4-BE49-F238E27FC236}">
              <a16:creationId xmlns:a16="http://schemas.microsoft.com/office/drawing/2014/main" id="{31CD8300-0059-4524-AB83-45FD78EAD688}"/>
            </a:ext>
          </a:extLst>
        </xdr:cNvPr>
        <xdr:cNvSpPr/>
      </xdr:nvSpPr>
      <xdr:spPr>
        <a:xfrm>
          <a:off x="988060" y="104228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xdr:rowOff>
    </xdr:from>
    <xdr:to>
      <xdr:col>10</xdr:col>
      <xdr:colOff>114300</xdr:colOff>
      <xdr:row>61</xdr:row>
      <xdr:rowOff>42454</xdr:rowOff>
    </xdr:to>
    <xdr:cxnSp macro="">
      <xdr:nvCxnSpPr>
        <xdr:cNvPr id="198" name="直線コネクタ 197">
          <a:extLst>
            <a:ext uri="{FF2B5EF4-FFF2-40B4-BE49-F238E27FC236}">
              <a16:creationId xmlns:a16="http://schemas.microsoft.com/office/drawing/2014/main" id="{DAA56E71-1C00-4C29-9152-0A84A0CBEFA5}"/>
            </a:ext>
          </a:extLst>
        </xdr:cNvPr>
        <xdr:cNvCxnSpPr/>
      </xdr:nvCxnSpPr>
      <xdr:spPr>
        <a:xfrm>
          <a:off x="1031240" y="10473690"/>
          <a:ext cx="79756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7624A24-F8DD-4A9B-A703-2098D086201A}"/>
            </a:ext>
          </a:extLst>
        </xdr:cNvPr>
        <xdr:cNvSpPr txBox="1"/>
      </xdr:nvSpPr>
      <xdr:spPr>
        <a:xfrm>
          <a:off x="3239144" y="1017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16AB3054-3236-4EC8-A4ED-57C27A78BD9C}"/>
            </a:ext>
          </a:extLst>
        </xdr:cNvPr>
        <xdr:cNvSpPr txBox="1"/>
      </xdr:nvSpPr>
      <xdr:spPr>
        <a:xfrm>
          <a:off x="2439044"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F068F032-C1E5-442A-BEB6-749194BDC098}"/>
            </a:ext>
          </a:extLst>
        </xdr:cNvPr>
        <xdr:cNvSpPr txBox="1"/>
      </xdr:nvSpPr>
      <xdr:spPr>
        <a:xfrm>
          <a:off x="1641484"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8730A5A8-9B16-4121-B5A7-E2B1777BF0D3}"/>
            </a:ext>
          </a:extLst>
        </xdr:cNvPr>
        <xdr:cNvSpPr txBox="1"/>
      </xdr:nvSpPr>
      <xdr:spPr>
        <a:xfrm>
          <a:off x="855354"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126836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7E10B5D4-D3FE-44A8-AE06-51BF959E986A}"/>
            </a:ext>
          </a:extLst>
        </xdr:cNvPr>
        <xdr:cNvSpPr txBox="1"/>
      </xdr:nvSpPr>
      <xdr:spPr>
        <a:xfrm>
          <a:off x="3239144" y="1058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108874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C1C745-3449-492D-8E15-56997AB03CA9}"/>
            </a:ext>
          </a:extLst>
        </xdr:cNvPr>
        <xdr:cNvSpPr txBox="1"/>
      </xdr:nvSpPr>
      <xdr:spPr>
        <a:xfrm>
          <a:off x="2439044" y="1056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84381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29A0847C-5F44-4A7B-85F8-37C30C0F2042}"/>
            </a:ext>
          </a:extLst>
        </xdr:cNvPr>
        <xdr:cNvSpPr txBox="1"/>
      </xdr:nvSpPr>
      <xdr:spPr>
        <a:xfrm>
          <a:off x="1641484" y="10544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53357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4002EC5-69C5-44AC-8A54-FDA05E648C99}"/>
            </a:ext>
          </a:extLst>
        </xdr:cNvPr>
        <xdr:cNvSpPr txBox="1"/>
      </xdr:nvSpPr>
      <xdr:spPr>
        <a:xfrm>
          <a:off x="85535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16559BCE-0939-419A-9E82-509C13F75233}"/>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EBAAA67-6192-41EB-9ADF-B708BC29CC79}"/>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4BEC3AD6-E385-4FC1-A4F2-00019A46CFBA}"/>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6429850-EB49-4BE1-BA0F-1BA603336F36}"/>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C470D27-A9CB-46F0-8AD1-5569923D5743}"/>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0A06AAC-40AC-4713-8C47-30CA9A766178}"/>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B2076FC-E9CA-4DCE-AB20-1933492D69B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AE27DF3-0946-4684-8FF8-32259E5B568B}"/>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91DD696-27BC-4E4F-9747-483052ABFA2B}"/>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F2D12BD-208A-4E61-8BAC-74AD82382828}"/>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C093FAB5-E048-4A61-A5E5-9DF063F81278}"/>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8FF288CD-7AEC-4A3D-9C68-C29BDB649DE3}"/>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41F1D5F1-4E06-4F00-9CC2-307485162F52}"/>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EC0C6B9-70D9-40F7-A85D-135459036A79}"/>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D399DA50-42B5-4534-8602-86E3AED10CF4}"/>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A3788890-0539-4E4E-B535-43A0271653E8}"/>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B215AB2D-D22F-4A26-9D5F-73451B23B395}"/>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3D793647-B871-4895-80A7-F93CC25D0C17}"/>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CA085D34-0C45-4633-9862-9E698946AD1E}"/>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31528FE5-6BA6-4F81-AED7-2CFCAD471DE5}"/>
            </a:ext>
          </a:extLst>
        </xdr:cNvPr>
        <xdr:cNvSpPr txBox="1"/>
      </xdr:nvSpPr>
      <xdr:spPr>
        <a:xfrm>
          <a:off x="5416126" y="965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62148660-43CA-4344-B472-3B4232090D38}"/>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54624BB9-3DA7-4B87-9153-E653291AFC62}"/>
            </a:ext>
          </a:extLst>
        </xdr:cNvPr>
        <xdr:cNvSpPr txBox="1"/>
      </xdr:nvSpPr>
      <xdr:spPr>
        <a:xfrm>
          <a:off x="5331688" y="932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A5B6A117-9EE5-4203-9473-147C40A24AD5}"/>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F7E80F68-24B7-4701-8B3D-10469C532CF0}"/>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1C15BC13-4E88-4D32-9475-8D271FD08A13}"/>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CDFCBAF6-0F15-4F6E-85D8-1334BEB72DDB}"/>
            </a:ext>
          </a:extLst>
        </xdr:cNvPr>
        <xdr:cNvCxnSpPr/>
      </xdr:nvCxnSpPr>
      <xdr:spPr>
        <a:xfrm flipV="1">
          <a:off x="9429115" y="9611785"/>
          <a:ext cx="0" cy="149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F3B44A35-CF97-4688-AC0B-A91ADB33F215}"/>
            </a:ext>
          </a:extLst>
        </xdr:cNvPr>
        <xdr:cNvSpPr txBox="1"/>
      </xdr:nvSpPr>
      <xdr:spPr>
        <a:xfrm>
          <a:off x="9467850" y="1110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DBF7E73E-8D80-4CB9-AB3B-3EAEB502E754}"/>
            </a:ext>
          </a:extLst>
        </xdr:cNvPr>
        <xdr:cNvCxnSpPr/>
      </xdr:nvCxnSpPr>
      <xdr:spPr>
        <a:xfrm>
          <a:off x="9356090" y="111046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AEBFCA12-BCF4-4D88-91B6-36E5F091EB5C}"/>
            </a:ext>
          </a:extLst>
        </xdr:cNvPr>
        <xdr:cNvSpPr txBox="1"/>
      </xdr:nvSpPr>
      <xdr:spPr>
        <a:xfrm>
          <a:off x="9467850" y="938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32D989F2-ED88-411A-96CE-592F6BB38C6A}"/>
            </a:ext>
          </a:extLst>
        </xdr:cNvPr>
        <xdr:cNvCxnSpPr/>
      </xdr:nvCxnSpPr>
      <xdr:spPr>
        <a:xfrm>
          <a:off x="9356090" y="961178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55E80CB4-FC99-47AC-990E-08EDDDD5A701}"/>
            </a:ext>
          </a:extLst>
        </xdr:cNvPr>
        <xdr:cNvSpPr txBox="1"/>
      </xdr:nvSpPr>
      <xdr:spPr>
        <a:xfrm>
          <a:off x="9467850" y="10637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F4B2411D-A22C-461C-957E-580FD886DC7E}"/>
            </a:ext>
          </a:extLst>
        </xdr:cNvPr>
        <xdr:cNvSpPr/>
      </xdr:nvSpPr>
      <xdr:spPr>
        <a:xfrm>
          <a:off x="9394190" y="1065513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39" name="フローチャート: 判断 238">
          <a:extLst>
            <a:ext uri="{FF2B5EF4-FFF2-40B4-BE49-F238E27FC236}">
              <a16:creationId xmlns:a16="http://schemas.microsoft.com/office/drawing/2014/main" id="{56025945-51DC-483E-9785-57D582311A79}"/>
            </a:ext>
          </a:extLst>
        </xdr:cNvPr>
        <xdr:cNvSpPr/>
      </xdr:nvSpPr>
      <xdr:spPr>
        <a:xfrm>
          <a:off x="8632190" y="1045877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0" name="フローチャート: 判断 239">
          <a:extLst>
            <a:ext uri="{FF2B5EF4-FFF2-40B4-BE49-F238E27FC236}">
              <a16:creationId xmlns:a16="http://schemas.microsoft.com/office/drawing/2014/main" id="{395BB7BD-BA11-472D-875B-CADC2A08C7E8}"/>
            </a:ext>
          </a:extLst>
        </xdr:cNvPr>
        <xdr:cNvSpPr/>
      </xdr:nvSpPr>
      <xdr:spPr>
        <a:xfrm>
          <a:off x="7846060" y="1046202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1" name="フローチャート: 判断 240">
          <a:extLst>
            <a:ext uri="{FF2B5EF4-FFF2-40B4-BE49-F238E27FC236}">
              <a16:creationId xmlns:a16="http://schemas.microsoft.com/office/drawing/2014/main" id="{10B1D647-5134-4B27-BD38-D9659A246311}"/>
            </a:ext>
          </a:extLst>
        </xdr:cNvPr>
        <xdr:cNvSpPr/>
      </xdr:nvSpPr>
      <xdr:spPr>
        <a:xfrm>
          <a:off x="7029450" y="1046654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2" name="フローチャート: 判断 241">
          <a:extLst>
            <a:ext uri="{FF2B5EF4-FFF2-40B4-BE49-F238E27FC236}">
              <a16:creationId xmlns:a16="http://schemas.microsoft.com/office/drawing/2014/main" id="{C0D48462-9CDE-4DE4-83D0-D77D710C6431}"/>
            </a:ext>
          </a:extLst>
        </xdr:cNvPr>
        <xdr:cNvSpPr/>
      </xdr:nvSpPr>
      <xdr:spPr>
        <a:xfrm>
          <a:off x="6231890" y="1047784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564D158-7663-4D1D-B0FD-47ED04504706}"/>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4F36671-01B9-4962-ABC7-64DD7620BBF7}"/>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93381C0-511B-4E1C-86A4-CE3714215D73}"/>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E330B09-9335-417C-BFE7-947404EE1AD2}"/>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4507B9B-F51F-4E05-8312-5176EC069AB1}"/>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143179</xdr:rowOff>
    </xdr:from>
    <xdr:to>
      <xdr:col>55</xdr:col>
      <xdr:colOff>50800</xdr:colOff>
      <xdr:row>61</xdr:row>
      <xdr:rowOff>73329</xdr:rowOff>
    </xdr:to>
    <xdr:sp macro="" textlink="">
      <xdr:nvSpPr>
        <xdr:cNvPr id="248" name="楕円 247">
          <a:extLst>
            <a:ext uri="{FF2B5EF4-FFF2-40B4-BE49-F238E27FC236}">
              <a16:creationId xmlns:a16="http://schemas.microsoft.com/office/drawing/2014/main" id="{4EAAD991-FF9D-4008-B50D-8F8801A95748}"/>
            </a:ext>
          </a:extLst>
        </xdr:cNvPr>
        <xdr:cNvSpPr/>
      </xdr:nvSpPr>
      <xdr:spPr>
        <a:xfrm>
          <a:off x="9394190" y="10428274"/>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166056</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665D5F40-2EEA-41FD-8BD0-974C31C6A5FC}"/>
            </a:ext>
          </a:extLst>
        </xdr:cNvPr>
        <xdr:cNvSpPr txBox="1"/>
      </xdr:nvSpPr>
      <xdr:spPr>
        <a:xfrm>
          <a:off x="9467850" y="1028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158498</xdr:rowOff>
    </xdr:from>
    <xdr:to>
      <xdr:col>50</xdr:col>
      <xdr:colOff>165100</xdr:colOff>
      <xdr:row>61</xdr:row>
      <xdr:rowOff>88648</xdr:rowOff>
    </xdr:to>
    <xdr:sp macro="" textlink="">
      <xdr:nvSpPr>
        <xdr:cNvPr id="250" name="楕円 249">
          <a:extLst>
            <a:ext uri="{FF2B5EF4-FFF2-40B4-BE49-F238E27FC236}">
              <a16:creationId xmlns:a16="http://schemas.microsoft.com/office/drawing/2014/main" id="{93CE7071-D0B4-4F65-9013-80BB8C700E83}"/>
            </a:ext>
          </a:extLst>
        </xdr:cNvPr>
        <xdr:cNvSpPr/>
      </xdr:nvSpPr>
      <xdr:spPr>
        <a:xfrm>
          <a:off x="8632190" y="1044740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22529</xdr:rowOff>
    </xdr:from>
    <xdr:to>
      <xdr:col>55</xdr:col>
      <xdr:colOff>0</xdr:colOff>
      <xdr:row>61</xdr:row>
      <xdr:rowOff>37848</xdr:rowOff>
    </xdr:to>
    <xdr:cxnSp macro="">
      <xdr:nvCxnSpPr>
        <xdr:cNvPr id="251" name="直線コネクタ 250">
          <a:extLst>
            <a:ext uri="{FF2B5EF4-FFF2-40B4-BE49-F238E27FC236}">
              <a16:creationId xmlns:a16="http://schemas.microsoft.com/office/drawing/2014/main" id="{55853AE0-9D3A-4862-A3DE-D85E61E57DE1}"/>
            </a:ext>
          </a:extLst>
        </xdr:cNvPr>
        <xdr:cNvCxnSpPr/>
      </xdr:nvCxnSpPr>
      <xdr:spPr>
        <a:xfrm flipV="1">
          <a:off x="8686800" y="10477169"/>
          <a:ext cx="742950" cy="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2866</xdr:rowOff>
    </xdr:from>
    <xdr:to>
      <xdr:col>46</xdr:col>
      <xdr:colOff>38100</xdr:colOff>
      <xdr:row>61</xdr:row>
      <xdr:rowOff>104466</xdr:rowOff>
    </xdr:to>
    <xdr:sp macro="" textlink="">
      <xdr:nvSpPr>
        <xdr:cNvPr id="252" name="楕円 251">
          <a:extLst>
            <a:ext uri="{FF2B5EF4-FFF2-40B4-BE49-F238E27FC236}">
              <a16:creationId xmlns:a16="http://schemas.microsoft.com/office/drawing/2014/main" id="{77EFE3FF-8692-4E96-B08A-E4DA72FD0CD9}"/>
            </a:ext>
          </a:extLst>
        </xdr:cNvPr>
        <xdr:cNvSpPr/>
      </xdr:nvSpPr>
      <xdr:spPr>
        <a:xfrm>
          <a:off x="7846060" y="1046131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37848</xdr:rowOff>
    </xdr:from>
    <xdr:to>
      <xdr:col>50</xdr:col>
      <xdr:colOff>114300</xdr:colOff>
      <xdr:row>61</xdr:row>
      <xdr:rowOff>53666</xdr:rowOff>
    </xdr:to>
    <xdr:cxnSp macro="">
      <xdr:nvCxnSpPr>
        <xdr:cNvPr id="253" name="直線コネクタ 252">
          <a:extLst>
            <a:ext uri="{FF2B5EF4-FFF2-40B4-BE49-F238E27FC236}">
              <a16:creationId xmlns:a16="http://schemas.microsoft.com/office/drawing/2014/main" id="{CE5D89EA-57C4-47E4-902D-3B31477E4EC5}"/>
            </a:ext>
          </a:extLst>
        </xdr:cNvPr>
        <xdr:cNvCxnSpPr/>
      </xdr:nvCxnSpPr>
      <xdr:spPr>
        <a:xfrm flipV="1">
          <a:off x="7889240" y="10496298"/>
          <a:ext cx="79756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15192</xdr:rowOff>
    </xdr:from>
    <xdr:to>
      <xdr:col>41</xdr:col>
      <xdr:colOff>101600</xdr:colOff>
      <xdr:row>61</xdr:row>
      <xdr:rowOff>116792</xdr:rowOff>
    </xdr:to>
    <xdr:sp macro="" textlink="">
      <xdr:nvSpPr>
        <xdr:cNvPr id="254" name="楕円 253">
          <a:extLst>
            <a:ext uri="{FF2B5EF4-FFF2-40B4-BE49-F238E27FC236}">
              <a16:creationId xmlns:a16="http://schemas.microsoft.com/office/drawing/2014/main" id="{70E78D85-FE48-4646-813B-670B1292B853}"/>
            </a:ext>
          </a:extLst>
        </xdr:cNvPr>
        <xdr:cNvSpPr/>
      </xdr:nvSpPr>
      <xdr:spPr>
        <a:xfrm>
          <a:off x="7029450" y="1047745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53666</xdr:rowOff>
    </xdr:from>
    <xdr:to>
      <xdr:col>45</xdr:col>
      <xdr:colOff>177800</xdr:colOff>
      <xdr:row>61</xdr:row>
      <xdr:rowOff>65992</xdr:rowOff>
    </xdr:to>
    <xdr:cxnSp macro="">
      <xdr:nvCxnSpPr>
        <xdr:cNvPr id="255" name="直線コネクタ 254">
          <a:extLst>
            <a:ext uri="{FF2B5EF4-FFF2-40B4-BE49-F238E27FC236}">
              <a16:creationId xmlns:a16="http://schemas.microsoft.com/office/drawing/2014/main" id="{66408BBE-7AFB-4104-A03D-AA3DA6BAFFA8}"/>
            </a:ext>
          </a:extLst>
        </xdr:cNvPr>
        <xdr:cNvCxnSpPr/>
      </xdr:nvCxnSpPr>
      <xdr:spPr>
        <a:xfrm flipV="1">
          <a:off x="7084060" y="10515926"/>
          <a:ext cx="80518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23326</xdr:rowOff>
    </xdr:from>
    <xdr:to>
      <xdr:col>36</xdr:col>
      <xdr:colOff>165100</xdr:colOff>
      <xdr:row>61</xdr:row>
      <xdr:rowOff>124926</xdr:rowOff>
    </xdr:to>
    <xdr:sp macro="" textlink="">
      <xdr:nvSpPr>
        <xdr:cNvPr id="256" name="楕円 255">
          <a:extLst>
            <a:ext uri="{FF2B5EF4-FFF2-40B4-BE49-F238E27FC236}">
              <a16:creationId xmlns:a16="http://schemas.microsoft.com/office/drawing/2014/main" id="{6B7C60C1-849E-469B-B1D3-A1D02DF2835F}"/>
            </a:ext>
          </a:extLst>
        </xdr:cNvPr>
        <xdr:cNvSpPr/>
      </xdr:nvSpPr>
      <xdr:spPr>
        <a:xfrm>
          <a:off x="6231890" y="1047796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65992</xdr:rowOff>
    </xdr:from>
    <xdr:to>
      <xdr:col>41</xdr:col>
      <xdr:colOff>50800</xdr:colOff>
      <xdr:row>61</xdr:row>
      <xdr:rowOff>74126</xdr:rowOff>
    </xdr:to>
    <xdr:cxnSp macro="">
      <xdr:nvCxnSpPr>
        <xdr:cNvPr id="257" name="直線コネクタ 256">
          <a:extLst>
            <a:ext uri="{FF2B5EF4-FFF2-40B4-BE49-F238E27FC236}">
              <a16:creationId xmlns:a16="http://schemas.microsoft.com/office/drawing/2014/main" id="{156FF35A-5620-4E55-A6F7-7E5673BB7086}"/>
            </a:ext>
          </a:extLst>
        </xdr:cNvPr>
        <xdr:cNvCxnSpPr/>
      </xdr:nvCxnSpPr>
      <xdr:spPr>
        <a:xfrm flipV="1">
          <a:off x="6286500" y="10522537"/>
          <a:ext cx="797560" cy="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93056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7B1BFCD8-D0D8-4A5E-BB1A-720B8AE5B2C2}"/>
            </a:ext>
          </a:extLst>
        </xdr:cNvPr>
        <xdr:cNvSpPr txBox="1"/>
      </xdr:nvSpPr>
      <xdr:spPr>
        <a:xfrm>
          <a:off x="8401265" y="1055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117890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CF0D346A-DC1E-4928-A767-9431A6C3BFBB}"/>
            </a:ext>
          </a:extLst>
        </xdr:cNvPr>
        <xdr:cNvSpPr txBox="1"/>
      </xdr:nvSpPr>
      <xdr:spPr>
        <a:xfrm>
          <a:off x="7610690" y="102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124320</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42EC11F-667E-4E3A-B9B6-A8F824FA4938}"/>
            </a:ext>
          </a:extLst>
        </xdr:cNvPr>
        <xdr:cNvSpPr txBox="1"/>
      </xdr:nvSpPr>
      <xdr:spPr>
        <a:xfrm>
          <a:off x="6822655" y="1024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133709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26E6FAA1-E82F-446B-9094-D7471FBAE6F0}"/>
            </a:ext>
          </a:extLst>
        </xdr:cNvPr>
        <xdr:cNvSpPr txBox="1"/>
      </xdr:nvSpPr>
      <xdr:spPr>
        <a:xfrm>
          <a:off x="6007950" y="1024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105175</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CD864559-E258-422E-844B-CAAA8F48EDC9}"/>
            </a:ext>
          </a:extLst>
        </xdr:cNvPr>
        <xdr:cNvSpPr txBox="1"/>
      </xdr:nvSpPr>
      <xdr:spPr>
        <a:xfrm>
          <a:off x="8401265" y="1021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95593</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F77626F3-DA5D-43E3-9515-B9C9A1A08F70}"/>
            </a:ext>
          </a:extLst>
        </xdr:cNvPr>
        <xdr:cNvSpPr txBox="1"/>
      </xdr:nvSpPr>
      <xdr:spPr>
        <a:xfrm>
          <a:off x="7610690" y="1055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107919</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F164DAEC-0C0F-479B-BFB9-7E47CCF4363E}"/>
            </a:ext>
          </a:extLst>
        </xdr:cNvPr>
        <xdr:cNvSpPr txBox="1"/>
      </xdr:nvSpPr>
      <xdr:spPr>
        <a:xfrm>
          <a:off x="6822655" y="1056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116053</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D50DB611-E6B4-4213-9DD6-06037FA74B68}"/>
            </a:ext>
          </a:extLst>
        </xdr:cNvPr>
        <xdr:cNvSpPr txBox="1"/>
      </xdr:nvSpPr>
      <xdr:spPr>
        <a:xfrm>
          <a:off x="6007950" y="1057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7DBF3626-D005-4361-BB21-234E9FE66036}"/>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EEE5A09A-D359-4852-A33C-ABB9537B8DDC}"/>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805F962F-65DE-4937-9611-EAE360AE9C3E}"/>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2B99CA0C-BD06-43DB-85E4-AE240577D5C1}"/>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6E576D86-D931-4E3B-A4C3-A8C944AD6D71}"/>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50633705-920E-4D6A-8B99-F2628472EE81}"/>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E2B38EBA-88CF-4306-BE63-22559204BF0C}"/>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4B974E89-E619-43A2-A671-5822E3477BD2}"/>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40A810C-945E-4D94-9642-8E485A299C3B}"/>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E7D0C13-B901-4C46-8132-4B6BE427EDEE}"/>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501A99A4-6AF3-48EB-9B23-9402EDA4170B}"/>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AFCA20C0-149C-46CC-8DB0-5368F196F3FC}"/>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FCDF61B1-C08D-49F9-B30C-A64EA38B06CB}"/>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1F369FF7-4F59-464F-B3F3-07531CB21175}"/>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5A64EC49-E906-4A7D-81E1-575267CE0AB6}"/>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DC5B25F-E3A4-41B3-8091-67374BE134D6}"/>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CF958AD-AAAB-49EF-AAB5-B6E1DE9C3DE0}"/>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1F20F066-C3C6-48AA-91BF-A83971621E79}"/>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BF5618EC-E3D3-40E2-9C56-86ED120298EE}"/>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D17EF609-38D9-48CD-B576-E2E5B32C033C}"/>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525EA3D-F5A4-4B36-AB52-8A6231EFC7A0}"/>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9736309E-CE43-4E06-BA64-908A68DFC5B4}"/>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53534A46-AFD7-4551-977F-A3B7CF0D4C47}"/>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890D033E-2BBA-4068-BE37-A7A8441F5DD0}"/>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DEA4FEAF-C340-469C-8BF0-26A0EA805AA4}"/>
            </a:ext>
          </a:extLst>
        </xdr:cNvPr>
        <xdr:cNvCxnSpPr/>
      </xdr:nvCxnSpPr>
      <xdr:spPr>
        <a:xfrm flipV="1">
          <a:off x="4173855" y="1347978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CF2B8A3B-66DF-400A-B20E-E8ECBA4C2452}"/>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701BF544-7668-4C0D-BBD0-E445FF61047D}"/>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4F7E511B-5028-477E-AC3C-9A81BF0DFBC9}"/>
            </a:ext>
          </a:extLst>
        </xdr:cNvPr>
        <xdr:cNvSpPr txBox="1"/>
      </xdr:nvSpPr>
      <xdr:spPr>
        <a:xfrm>
          <a:off x="4212590" y="1326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99A86DEB-C929-4CD9-B499-94DCC0244AA6}"/>
            </a:ext>
          </a:extLst>
        </xdr:cNvPr>
        <xdr:cNvCxnSpPr/>
      </xdr:nvCxnSpPr>
      <xdr:spPr>
        <a:xfrm>
          <a:off x="4112260" y="13479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EFB0935D-FF83-4660-94D1-85DBBF77F632}"/>
            </a:ext>
          </a:extLst>
        </xdr:cNvPr>
        <xdr:cNvSpPr txBox="1"/>
      </xdr:nvSpPr>
      <xdr:spPr>
        <a:xfrm>
          <a:off x="421259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23C72EF6-BA6C-48C1-B5A7-805579C73109}"/>
            </a:ext>
          </a:extLst>
        </xdr:cNvPr>
        <xdr:cNvSpPr/>
      </xdr:nvSpPr>
      <xdr:spPr>
        <a:xfrm>
          <a:off x="4131310" y="142519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7" name="フローチャート: 判断 296">
          <a:extLst>
            <a:ext uri="{FF2B5EF4-FFF2-40B4-BE49-F238E27FC236}">
              <a16:creationId xmlns:a16="http://schemas.microsoft.com/office/drawing/2014/main" id="{08B3EF8E-6C5A-4BA1-B522-230D56197452}"/>
            </a:ext>
          </a:extLst>
        </xdr:cNvPr>
        <xdr:cNvSpPr/>
      </xdr:nvSpPr>
      <xdr:spPr>
        <a:xfrm>
          <a:off x="3388360" y="1419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8" name="フローチャート: 判断 297">
          <a:extLst>
            <a:ext uri="{FF2B5EF4-FFF2-40B4-BE49-F238E27FC236}">
              <a16:creationId xmlns:a16="http://schemas.microsoft.com/office/drawing/2014/main" id="{38125381-A188-462B-83F9-6ABD8E9F9856}"/>
            </a:ext>
          </a:extLst>
        </xdr:cNvPr>
        <xdr:cNvSpPr/>
      </xdr:nvSpPr>
      <xdr:spPr>
        <a:xfrm>
          <a:off x="2571750" y="141909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9" name="フローチャート: 判断 298">
          <a:extLst>
            <a:ext uri="{FF2B5EF4-FFF2-40B4-BE49-F238E27FC236}">
              <a16:creationId xmlns:a16="http://schemas.microsoft.com/office/drawing/2014/main" id="{C8063C24-97BB-423B-80B8-CD2DC6E6C8E2}"/>
            </a:ext>
          </a:extLst>
        </xdr:cNvPr>
        <xdr:cNvSpPr/>
      </xdr:nvSpPr>
      <xdr:spPr>
        <a:xfrm>
          <a:off x="1774190" y="14162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0" name="フローチャート: 判断 299">
          <a:extLst>
            <a:ext uri="{FF2B5EF4-FFF2-40B4-BE49-F238E27FC236}">
              <a16:creationId xmlns:a16="http://schemas.microsoft.com/office/drawing/2014/main" id="{6585A724-DF73-49B5-BD06-C6929F1CA251}"/>
            </a:ext>
          </a:extLst>
        </xdr:cNvPr>
        <xdr:cNvSpPr/>
      </xdr:nvSpPr>
      <xdr:spPr>
        <a:xfrm>
          <a:off x="988060" y="141433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F453D2B-C0D0-4798-932C-BA7B390D5EEF}"/>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44837AF-7BF9-4A91-A545-9E7E3DAC78FF}"/>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D5259C1-DEBE-470B-9961-835419DD6EBA}"/>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4DA4521-1FF5-409F-B7D8-32BA2BEC7C63}"/>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3EA91C5-59CF-4F3C-98F8-43E2EA653371}"/>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6" name="楕円 305">
          <a:extLst>
            <a:ext uri="{FF2B5EF4-FFF2-40B4-BE49-F238E27FC236}">
              <a16:creationId xmlns:a16="http://schemas.microsoft.com/office/drawing/2014/main" id="{AD6AB57C-8DF1-4D88-A06C-0B117C665AF0}"/>
            </a:ext>
          </a:extLst>
        </xdr:cNvPr>
        <xdr:cNvSpPr/>
      </xdr:nvSpPr>
      <xdr:spPr>
        <a:xfrm>
          <a:off x="4131310" y="148043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7" name="【公営住宅】&#10;有形固定資産減価償却率該当値テキスト">
          <a:extLst>
            <a:ext uri="{FF2B5EF4-FFF2-40B4-BE49-F238E27FC236}">
              <a16:creationId xmlns:a16="http://schemas.microsoft.com/office/drawing/2014/main" id="{8A6502CD-1526-4BF9-9968-A33CDDFC243B}"/>
            </a:ext>
          </a:extLst>
        </xdr:cNvPr>
        <xdr:cNvSpPr txBox="1"/>
      </xdr:nvSpPr>
      <xdr:spPr>
        <a:xfrm>
          <a:off x="421259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59689</xdr:rowOff>
    </xdr:from>
    <xdr:to>
      <xdr:col>20</xdr:col>
      <xdr:colOff>38100</xdr:colOff>
      <xdr:row>86</xdr:row>
      <xdr:rowOff>161289</xdr:rowOff>
    </xdr:to>
    <xdr:sp macro="" textlink="">
      <xdr:nvSpPr>
        <xdr:cNvPr id="308" name="楕円 307">
          <a:extLst>
            <a:ext uri="{FF2B5EF4-FFF2-40B4-BE49-F238E27FC236}">
              <a16:creationId xmlns:a16="http://schemas.microsoft.com/office/drawing/2014/main" id="{EE25F028-8FF6-4EC8-B3E0-611E34E6578C}"/>
            </a:ext>
          </a:extLst>
        </xdr:cNvPr>
        <xdr:cNvSpPr/>
      </xdr:nvSpPr>
      <xdr:spPr>
        <a:xfrm>
          <a:off x="3388360" y="1480057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110489</xdr:rowOff>
    </xdr:from>
    <xdr:to>
      <xdr:col>24</xdr:col>
      <xdr:colOff>63500</xdr:colOff>
      <xdr:row>86</xdr:row>
      <xdr:rowOff>114300</xdr:rowOff>
    </xdr:to>
    <xdr:cxnSp macro="">
      <xdr:nvCxnSpPr>
        <xdr:cNvPr id="309" name="直線コネクタ 308">
          <a:extLst>
            <a:ext uri="{FF2B5EF4-FFF2-40B4-BE49-F238E27FC236}">
              <a16:creationId xmlns:a16="http://schemas.microsoft.com/office/drawing/2014/main" id="{9F30052A-15FE-4767-9AA5-80D613EA897F}"/>
            </a:ext>
          </a:extLst>
        </xdr:cNvPr>
        <xdr:cNvCxnSpPr/>
      </xdr:nvCxnSpPr>
      <xdr:spPr>
        <a:xfrm>
          <a:off x="3431540" y="14853284"/>
          <a:ext cx="7429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55880</xdr:rowOff>
    </xdr:from>
    <xdr:to>
      <xdr:col>15</xdr:col>
      <xdr:colOff>101600</xdr:colOff>
      <xdr:row>86</xdr:row>
      <xdr:rowOff>157480</xdr:rowOff>
    </xdr:to>
    <xdr:sp macro="" textlink="">
      <xdr:nvSpPr>
        <xdr:cNvPr id="310" name="楕円 309">
          <a:extLst>
            <a:ext uri="{FF2B5EF4-FFF2-40B4-BE49-F238E27FC236}">
              <a16:creationId xmlns:a16="http://schemas.microsoft.com/office/drawing/2014/main" id="{9725326C-278A-41DD-8332-87ED8DCFA6AF}"/>
            </a:ext>
          </a:extLst>
        </xdr:cNvPr>
        <xdr:cNvSpPr/>
      </xdr:nvSpPr>
      <xdr:spPr>
        <a:xfrm>
          <a:off x="2571750" y="148043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106680</xdr:rowOff>
    </xdr:from>
    <xdr:to>
      <xdr:col>19</xdr:col>
      <xdr:colOff>177800</xdr:colOff>
      <xdr:row>86</xdr:row>
      <xdr:rowOff>110489</xdr:rowOff>
    </xdr:to>
    <xdr:cxnSp macro="">
      <xdr:nvCxnSpPr>
        <xdr:cNvPr id="311" name="直線コネクタ 310">
          <a:extLst>
            <a:ext uri="{FF2B5EF4-FFF2-40B4-BE49-F238E27FC236}">
              <a16:creationId xmlns:a16="http://schemas.microsoft.com/office/drawing/2014/main" id="{B03FF57B-8C3C-4053-9496-E7994A315BAB}"/>
            </a:ext>
          </a:extLst>
        </xdr:cNvPr>
        <xdr:cNvCxnSpPr/>
      </xdr:nvCxnSpPr>
      <xdr:spPr>
        <a:xfrm>
          <a:off x="2626360" y="14849475"/>
          <a:ext cx="80518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46355</xdr:rowOff>
    </xdr:from>
    <xdr:to>
      <xdr:col>10</xdr:col>
      <xdr:colOff>165100</xdr:colOff>
      <xdr:row>86</xdr:row>
      <xdr:rowOff>147955</xdr:rowOff>
    </xdr:to>
    <xdr:sp macro="" textlink="">
      <xdr:nvSpPr>
        <xdr:cNvPr id="312" name="楕円 311">
          <a:extLst>
            <a:ext uri="{FF2B5EF4-FFF2-40B4-BE49-F238E27FC236}">
              <a16:creationId xmlns:a16="http://schemas.microsoft.com/office/drawing/2014/main" id="{7D6185F4-651F-460A-944D-398BBFA3B85F}"/>
            </a:ext>
          </a:extLst>
        </xdr:cNvPr>
        <xdr:cNvSpPr/>
      </xdr:nvSpPr>
      <xdr:spPr>
        <a:xfrm>
          <a:off x="1774190" y="1479296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97155</xdr:rowOff>
    </xdr:from>
    <xdr:to>
      <xdr:col>15</xdr:col>
      <xdr:colOff>50800</xdr:colOff>
      <xdr:row>86</xdr:row>
      <xdr:rowOff>106680</xdr:rowOff>
    </xdr:to>
    <xdr:cxnSp macro="">
      <xdr:nvCxnSpPr>
        <xdr:cNvPr id="313" name="直線コネクタ 312">
          <a:extLst>
            <a:ext uri="{FF2B5EF4-FFF2-40B4-BE49-F238E27FC236}">
              <a16:creationId xmlns:a16="http://schemas.microsoft.com/office/drawing/2014/main" id="{C4E6FE84-0230-4DBC-B7E5-02AD0D0593E0}"/>
            </a:ext>
          </a:extLst>
        </xdr:cNvPr>
        <xdr:cNvCxnSpPr/>
      </xdr:nvCxnSpPr>
      <xdr:spPr>
        <a:xfrm>
          <a:off x="1828800" y="14838045"/>
          <a:ext cx="7975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34925</xdr:rowOff>
    </xdr:from>
    <xdr:to>
      <xdr:col>6</xdr:col>
      <xdr:colOff>38100</xdr:colOff>
      <xdr:row>86</xdr:row>
      <xdr:rowOff>136525</xdr:rowOff>
    </xdr:to>
    <xdr:sp macro="" textlink="">
      <xdr:nvSpPr>
        <xdr:cNvPr id="314" name="楕円 313">
          <a:extLst>
            <a:ext uri="{FF2B5EF4-FFF2-40B4-BE49-F238E27FC236}">
              <a16:creationId xmlns:a16="http://schemas.microsoft.com/office/drawing/2014/main" id="{34842823-18EB-42AD-8290-348347E4FD15}"/>
            </a:ext>
          </a:extLst>
        </xdr:cNvPr>
        <xdr:cNvSpPr/>
      </xdr:nvSpPr>
      <xdr:spPr>
        <a:xfrm>
          <a:off x="988060" y="147796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85725</xdr:rowOff>
    </xdr:from>
    <xdr:to>
      <xdr:col>10</xdr:col>
      <xdr:colOff>114300</xdr:colOff>
      <xdr:row>86</xdr:row>
      <xdr:rowOff>97155</xdr:rowOff>
    </xdr:to>
    <xdr:cxnSp macro="">
      <xdr:nvCxnSpPr>
        <xdr:cNvPr id="315" name="直線コネクタ 314">
          <a:extLst>
            <a:ext uri="{FF2B5EF4-FFF2-40B4-BE49-F238E27FC236}">
              <a16:creationId xmlns:a16="http://schemas.microsoft.com/office/drawing/2014/main" id="{BCA528DD-BFCA-40EB-A1BC-339C84E49DEB}"/>
            </a:ext>
          </a:extLst>
        </xdr:cNvPr>
        <xdr:cNvCxnSpPr/>
      </xdr:nvCxnSpPr>
      <xdr:spPr>
        <a:xfrm>
          <a:off x="1031240" y="14832330"/>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6" name="n_1aveValue【公営住宅】&#10;有形固定資産減価償却率">
          <a:extLst>
            <a:ext uri="{FF2B5EF4-FFF2-40B4-BE49-F238E27FC236}">
              <a16:creationId xmlns:a16="http://schemas.microsoft.com/office/drawing/2014/main" id="{2B281F0C-1E10-4324-BB9D-67067DAFE7F3}"/>
            </a:ext>
          </a:extLst>
        </xdr:cNvPr>
        <xdr:cNvSpPr txBox="1"/>
      </xdr:nvSpPr>
      <xdr:spPr>
        <a:xfrm>
          <a:off x="3239144" y="1397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7" name="n_2aveValue【公営住宅】&#10;有形固定資産減価償却率">
          <a:extLst>
            <a:ext uri="{FF2B5EF4-FFF2-40B4-BE49-F238E27FC236}">
              <a16:creationId xmlns:a16="http://schemas.microsoft.com/office/drawing/2014/main" id="{D91FC536-EAB8-4909-8870-1F8BB404E750}"/>
            </a:ext>
          </a:extLst>
        </xdr:cNvPr>
        <xdr:cNvSpPr txBox="1"/>
      </xdr:nvSpPr>
      <xdr:spPr>
        <a:xfrm>
          <a:off x="2439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8" name="n_3aveValue【公営住宅】&#10;有形固定資産減価償却率">
          <a:extLst>
            <a:ext uri="{FF2B5EF4-FFF2-40B4-BE49-F238E27FC236}">
              <a16:creationId xmlns:a16="http://schemas.microsoft.com/office/drawing/2014/main" id="{BCACC591-6848-455A-B778-8DDC508E97D9}"/>
            </a:ext>
          </a:extLst>
        </xdr:cNvPr>
        <xdr:cNvSpPr txBox="1"/>
      </xdr:nvSpPr>
      <xdr:spPr>
        <a:xfrm>
          <a:off x="1641484" y="13943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9" name="n_4aveValue【公営住宅】&#10;有形固定資産減価償却率">
          <a:extLst>
            <a:ext uri="{FF2B5EF4-FFF2-40B4-BE49-F238E27FC236}">
              <a16:creationId xmlns:a16="http://schemas.microsoft.com/office/drawing/2014/main" id="{98EBC327-3C9B-4E06-BDC1-E4CD45D5C557}"/>
            </a:ext>
          </a:extLst>
        </xdr:cNvPr>
        <xdr:cNvSpPr txBox="1"/>
      </xdr:nvSpPr>
      <xdr:spPr>
        <a:xfrm>
          <a:off x="85535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152416</xdr:rowOff>
    </xdr:from>
    <xdr:ext cx="405111" cy="259045"/>
    <xdr:sp macro="" textlink="">
      <xdr:nvSpPr>
        <xdr:cNvPr id="320" name="n_1mainValue【公営住宅】&#10;有形固定資産減価償却率">
          <a:extLst>
            <a:ext uri="{FF2B5EF4-FFF2-40B4-BE49-F238E27FC236}">
              <a16:creationId xmlns:a16="http://schemas.microsoft.com/office/drawing/2014/main" id="{BED0F299-074B-48AB-B4E1-45DCEA28EA9E}"/>
            </a:ext>
          </a:extLst>
        </xdr:cNvPr>
        <xdr:cNvSpPr txBox="1"/>
      </xdr:nvSpPr>
      <xdr:spPr>
        <a:xfrm>
          <a:off x="3239144"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148607</xdr:rowOff>
    </xdr:from>
    <xdr:ext cx="405111" cy="259045"/>
    <xdr:sp macro="" textlink="">
      <xdr:nvSpPr>
        <xdr:cNvPr id="321" name="n_2mainValue【公営住宅】&#10;有形固定資産減価償却率">
          <a:extLst>
            <a:ext uri="{FF2B5EF4-FFF2-40B4-BE49-F238E27FC236}">
              <a16:creationId xmlns:a16="http://schemas.microsoft.com/office/drawing/2014/main" id="{93CC5D49-9587-43A9-99AF-1D3C5CBA8CB2}"/>
            </a:ext>
          </a:extLst>
        </xdr:cNvPr>
        <xdr:cNvSpPr txBox="1"/>
      </xdr:nvSpPr>
      <xdr:spPr>
        <a:xfrm>
          <a:off x="24390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139082</xdr:rowOff>
    </xdr:from>
    <xdr:ext cx="405111" cy="259045"/>
    <xdr:sp macro="" textlink="">
      <xdr:nvSpPr>
        <xdr:cNvPr id="322" name="n_3mainValue【公営住宅】&#10;有形固定資産減価償却率">
          <a:extLst>
            <a:ext uri="{FF2B5EF4-FFF2-40B4-BE49-F238E27FC236}">
              <a16:creationId xmlns:a16="http://schemas.microsoft.com/office/drawing/2014/main" id="{A98A3218-2A24-437E-97B1-4F8DFC9EAE0D}"/>
            </a:ext>
          </a:extLst>
        </xdr:cNvPr>
        <xdr:cNvSpPr txBox="1"/>
      </xdr:nvSpPr>
      <xdr:spPr>
        <a:xfrm>
          <a:off x="1641484" y="148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127652</xdr:rowOff>
    </xdr:from>
    <xdr:ext cx="405111" cy="259045"/>
    <xdr:sp macro="" textlink="">
      <xdr:nvSpPr>
        <xdr:cNvPr id="323" name="n_4mainValue【公営住宅】&#10;有形固定資産減価償却率">
          <a:extLst>
            <a:ext uri="{FF2B5EF4-FFF2-40B4-BE49-F238E27FC236}">
              <a16:creationId xmlns:a16="http://schemas.microsoft.com/office/drawing/2014/main" id="{2398F0E3-C876-4355-A343-F2294F943F95}"/>
            </a:ext>
          </a:extLst>
        </xdr:cNvPr>
        <xdr:cNvSpPr txBox="1"/>
      </xdr:nvSpPr>
      <xdr:spPr>
        <a:xfrm>
          <a:off x="855354" y="1487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F7416457-BCB4-4147-82E7-DACE8944008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945C5217-4DE2-4EB8-92CF-0CE4AF71740F}"/>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1717C96-7C5E-4FE5-95F3-FB446F73D5FF}"/>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5CB00656-8408-466B-8B68-44F4D53E29A8}"/>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7EBF96C-4CCB-4F0C-9E21-2BF1B2A74616}"/>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14EC8160-CF9B-4D5A-A110-F16832B9FF41}"/>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2EB3FA8D-1397-4937-8B55-50B96D28E244}"/>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88D4CE42-0082-4707-A3DB-B0613FDD4334}"/>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11BBD686-089C-469D-BA6E-FEDA0498C8D8}"/>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34818EB1-2D08-4995-BA81-AA03F2A1FA0D}"/>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181C74F7-6FAB-49DA-936E-2E7A1896D6ED}"/>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022A6079-FEE3-4696-93EE-E54FA16FB43B}"/>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1F69E0D9-48C1-49EB-8D10-544F69693DE5}"/>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6DEE11CE-690D-4BCD-AE31-64E48B2168FF}"/>
            </a:ext>
          </a:extLst>
        </xdr:cNvPr>
        <xdr:cNvSpPr txBox="1"/>
      </xdr:nvSpPr>
      <xdr:spPr>
        <a:xfrm>
          <a:off x="5485961" y="1444653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FAC7403A-7FBE-42CB-8FFE-E3D9A9C646EE}"/>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9F75A044-B7C6-4922-B3C3-AD83C6A3D419}"/>
            </a:ext>
          </a:extLst>
        </xdr:cNvPr>
        <xdr:cNvSpPr txBox="1"/>
      </xdr:nvSpPr>
      <xdr:spPr>
        <a:xfrm>
          <a:off x="5485961" y="1411425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D58DEAA-7E05-418C-933A-5064BBD7F413}"/>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4B7E68D4-5464-4CEA-A549-DC745A6F83DC}"/>
            </a:ext>
          </a:extLst>
        </xdr:cNvPr>
        <xdr:cNvSpPr txBox="1"/>
      </xdr:nvSpPr>
      <xdr:spPr>
        <a:xfrm>
          <a:off x="548596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BEF7802B-C782-4B0E-8F90-0950C10D31BD}"/>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E9B36E0C-2268-4E0F-A520-140B4CDDC53F}"/>
            </a:ext>
          </a:extLst>
        </xdr:cNvPr>
        <xdr:cNvSpPr txBox="1"/>
      </xdr:nvSpPr>
      <xdr:spPr>
        <a:xfrm>
          <a:off x="5485961" y="1346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1C9FBDCC-816D-45A8-892F-19341D9D5858}"/>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B5C91B14-E358-4EDC-98CF-CB129388392D}"/>
            </a:ext>
          </a:extLst>
        </xdr:cNvPr>
        <xdr:cNvSpPr txBox="1"/>
      </xdr:nvSpPr>
      <xdr:spPr>
        <a:xfrm>
          <a:off x="5485961" y="131364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2D31D0F5-EC4A-48C8-8EA6-8496C7EE16BF}"/>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FC379C28-6CDB-423B-BA54-63AE2CA30023}"/>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2E86B779-F05E-401B-9273-86F1EF65D397}"/>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06FDDD23-0560-4C96-9DD3-1FD293014572}"/>
            </a:ext>
          </a:extLst>
        </xdr:cNvPr>
        <xdr:cNvCxnSpPr/>
      </xdr:nvCxnSpPr>
      <xdr:spPr>
        <a:xfrm flipV="1">
          <a:off x="9429115" y="13327837"/>
          <a:ext cx="0" cy="158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D02B7026-4EB8-49A7-B902-67DCEEF47E12}"/>
            </a:ext>
          </a:extLst>
        </xdr:cNvPr>
        <xdr:cNvSpPr txBox="1"/>
      </xdr:nvSpPr>
      <xdr:spPr>
        <a:xfrm>
          <a:off x="9467850" y="1491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6B7775E3-5022-42DE-856A-1568F0AB8A53}"/>
            </a:ext>
          </a:extLst>
        </xdr:cNvPr>
        <xdr:cNvCxnSpPr/>
      </xdr:nvCxnSpPr>
      <xdr:spPr>
        <a:xfrm>
          <a:off x="9356090" y="1491544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9EF7FECB-DB64-4A0A-9AF9-E69D02875185}"/>
            </a:ext>
          </a:extLst>
        </xdr:cNvPr>
        <xdr:cNvSpPr txBox="1"/>
      </xdr:nvSpPr>
      <xdr:spPr>
        <a:xfrm>
          <a:off x="9467850" y="130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6AC3C6B5-BDF8-4D72-84FD-30ED146B5425}"/>
            </a:ext>
          </a:extLst>
        </xdr:cNvPr>
        <xdr:cNvCxnSpPr/>
      </xdr:nvCxnSpPr>
      <xdr:spPr>
        <a:xfrm>
          <a:off x="9356090" y="1332783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2F998001-2578-42E9-B382-A2422623AE93}"/>
            </a:ext>
          </a:extLst>
        </xdr:cNvPr>
        <xdr:cNvSpPr txBox="1"/>
      </xdr:nvSpPr>
      <xdr:spPr>
        <a:xfrm>
          <a:off x="946785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06A7D2D1-7B10-45F4-878C-FF47C08E228E}"/>
            </a:ext>
          </a:extLst>
        </xdr:cNvPr>
        <xdr:cNvSpPr/>
      </xdr:nvSpPr>
      <xdr:spPr>
        <a:xfrm>
          <a:off x="9394190" y="14802071"/>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77369</xdr:rowOff>
    </xdr:from>
    <xdr:to>
      <xdr:col>50</xdr:col>
      <xdr:colOff>165100</xdr:colOff>
      <xdr:row>87</xdr:row>
      <xdr:rowOff>7519</xdr:rowOff>
    </xdr:to>
    <xdr:sp macro="" textlink="">
      <xdr:nvSpPr>
        <xdr:cNvPr id="356" name="フローチャート: 判断 355">
          <a:extLst>
            <a:ext uri="{FF2B5EF4-FFF2-40B4-BE49-F238E27FC236}">
              <a16:creationId xmlns:a16="http://schemas.microsoft.com/office/drawing/2014/main" id="{F74E77C0-E550-4E9C-8B7F-46E05DEF0A9A}"/>
            </a:ext>
          </a:extLst>
        </xdr:cNvPr>
        <xdr:cNvSpPr/>
      </xdr:nvSpPr>
      <xdr:spPr>
        <a:xfrm>
          <a:off x="8632190" y="1482206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76291</xdr:rowOff>
    </xdr:from>
    <xdr:to>
      <xdr:col>46</xdr:col>
      <xdr:colOff>38100</xdr:colOff>
      <xdr:row>87</xdr:row>
      <xdr:rowOff>6441</xdr:rowOff>
    </xdr:to>
    <xdr:sp macro="" textlink="">
      <xdr:nvSpPr>
        <xdr:cNvPr id="357" name="フローチャート: 判断 356">
          <a:extLst>
            <a:ext uri="{FF2B5EF4-FFF2-40B4-BE49-F238E27FC236}">
              <a16:creationId xmlns:a16="http://schemas.microsoft.com/office/drawing/2014/main" id="{16C8773A-1C55-458E-A10E-CCF1FBBC84B9}"/>
            </a:ext>
          </a:extLst>
        </xdr:cNvPr>
        <xdr:cNvSpPr/>
      </xdr:nvSpPr>
      <xdr:spPr>
        <a:xfrm>
          <a:off x="7846060" y="1482099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77270</xdr:rowOff>
    </xdr:from>
    <xdr:to>
      <xdr:col>41</xdr:col>
      <xdr:colOff>101600</xdr:colOff>
      <xdr:row>87</xdr:row>
      <xdr:rowOff>7420</xdr:rowOff>
    </xdr:to>
    <xdr:sp macro="" textlink="">
      <xdr:nvSpPr>
        <xdr:cNvPr id="358" name="フローチャート: 判断 357">
          <a:extLst>
            <a:ext uri="{FF2B5EF4-FFF2-40B4-BE49-F238E27FC236}">
              <a16:creationId xmlns:a16="http://schemas.microsoft.com/office/drawing/2014/main" id="{0E5549B5-113B-41C0-B7AF-A43FF3ECFCB8}"/>
            </a:ext>
          </a:extLst>
        </xdr:cNvPr>
        <xdr:cNvSpPr/>
      </xdr:nvSpPr>
      <xdr:spPr>
        <a:xfrm>
          <a:off x="7029450" y="148219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78349</xdr:rowOff>
    </xdr:from>
    <xdr:to>
      <xdr:col>36</xdr:col>
      <xdr:colOff>165100</xdr:colOff>
      <xdr:row>87</xdr:row>
      <xdr:rowOff>8499</xdr:rowOff>
    </xdr:to>
    <xdr:sp macro="" textlink="">
      <xdr:nvSpPr>
        <xdr:cNvPr id="359" name="フローチャート: 判断 358">
          <a:extLst>
            <a:ext uri="{FF2B5EF4-FFF2-40B4-BE49-F238E27FC236}">
              <a16:creationId xmlns:a16="http://schemas.microsoft.com/office/drawing/2014/main" id="{EB2AF4FD-9C68-4E15-A6B6-A7C77F19AA96}"/>
            </a:ext>
          </a:extLst>
        </xdr:cNvPr>
        <xdr:cNvSpPr/>
      </xdr:nvSpPr>
      <xdr:spPr>
        <a:xfrm>
          <a:off x="6231890" y="1482304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CE7E19B-71CF-457A-9798-810FB9031614}"/>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A26CBE4-7916-4DE0-9E87-0CDE7B0AC8EC}"/>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56879FD4-BDDF-479A-87D0-C0330DAA62E4}"/>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2164F13D-CDE8-4AD5-BA2E-9153B70882C3}"/>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29D233A-B11B-4399-974B-15A5F21651BD}"/>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109764</xdr:rowOff>
    </xdr:from>
    <xdr:to>
      <xdr:col>55</xdr:col>
      <xdr:colOff>50800</xdr:colOff>
      <xdr:row>87</xdr:row>
      <xdr:rowOff>39914</xdr:rowOff>
    </xdr:to>
    <xdr:sp macro="" textlink="">
      <xdr:nvSpPr>
        <xdr:cNvPr id="365" name="楕円 364">
          <a:extLst>
            <a:ext uri="{FF2B5EF4-FFF2-40B4-BE49-F238E27FC236}">
              <a16:creationId xmlns:a16="http://schemas.microsoft.com/office/drawing/2014/main" id="{406C09C5-A55A-461A-8066-C98B0F904AA8}"/>
            </a:ext>
          </a:extLst>
        </xdr:cNvPr>
        <xdr:cNvSpPr/>
      </xdr:nvSpPr>
      <xdr:spPr>
        <a:xfrm>
          <a:off x="9394190" y="1485255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31988</xdr:rowOff>
    </xdr:from>
    <xdr:ext cx="469744" cy="259045"/>
    <xdr:sp macro="" textlink="">
      <xdr:nvSpPr>
        <xdr:cNvPr id="366" name="【公営住宅】&#10;一人当たり面積該当値テキスト">
          <a:extLst>
            <a:ext uri="{FF2B5EF4-FFF2-40B4-BE49-F238E27FC236}">
              <a16:creationId xmlns:a16="http://schemas.microsoft.com/office/drawing/2014/main" id="{28010C70-8413-41AB-9FFE-C18991496B3A}"/>
            </a:ext>
          </a:extLst>
        </xdr:cNvPr>
        <xdr:cNvSpPr txBox="1"/>
      </xdr:nvSpPr>
      <xdr:spPr>
        <a:xfrm>
          <a:off x="9467850" y="147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109829</xdr:rowOff>
    </xdr:from>
    <xdr:to>
      <xdr:col>50</xdr:col>
      <xdr:colOff>165100</xdr:colOff>
      <xdr:row>87</xdr:row>
      <xdr:rowOff>39979</xdr:rowOff>
    </xdr:to>
    <xdr:sp macro="" textlink="">
      <xdr:nvSpPr>
        <xdr:cNvPr id="367" name="楕円 366">
          <a:extLst>
            <a:ext uri="{FF2B5EF4-FFF2-40B4-BE49-F238E27FC236}">
              <a16:creationId xmlns:a16="http://schemas.microsoft.com/office/drawing/2014/main" id="{F454556A-621B-47F1-929A-7AE77D692569}"/>
            </a:ext>
          </a:extLst>
        </xdr:cNvPr>
        <xdr:cNvSpPr/>
      </xdr:nvSpPr>
      <xdr:spPr>
        <a:xfrm>
          <a:off x="8632190" y="1485262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160564</xdr:rowOff>
    </xdr:from>
    <xdr:to>
      <xdr:col>55</xdr:col>
      <xdr:colOff>0</xdr:colOff>
      <xdr:row>86</xdr:row>
      <xdr:rowOff>160629</xdr:rowOff>
    </xdr:to>
    <xdr:cxnSp macro="">
      <xdr:nvCxnSpPr>
        <xdr:cNvPr id="368" name="直線コネクタ 367">
          <a:extLst>
            <a:ext uri="{FF2B5EF4-FFF2-40B4-BE49-F238E27FC236}">
              <a16:creationId xmlns:a16="http://schemas.microsoft.com/office/drawing/2014/main" id="{23ACA75B-5FE7-43B2-834E-D09D236BAC30}"/>
            </a:ext>
          </a:extLst>
        </xdr:cNvPr>
        <xdr:cNvCxnSpPr/>
      </xdr:nvCxnSpPr>
      <xdr:spPr>
        <a:xfrm flipV="1">
          <a:off x="8686800" y="14907169"/>
          <a:ext cx="74295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109796</xdr:rowOff>
    </xdr:from>
    <xdr:to>
      <xdr:col>46</xdr:col>
      <xdr:colOff>38100</xdr:colOff>
      <xdr:row>87</xdr:row>
      <xdr:rowOff>39946</xdr:rowOff>
    </xdr:to>
    <xdr:sp macro="" textlink="">
      <xdr:nvSpPr>
        <xdr:cNvPr id="369" name="楕円 368">
          <a:extLst>
            <a:ext uri="{FF2B5EF4-FFF2-40B4-BE49-F238E27FC236}">
              <a16:creationId xmlns:a16="http://schemas.microsoft.com/office/drawing/2014/main" id="{F417654A-9282-4B4B-8E29-33C78CD626FE}"/>
            </a:ext>
          </a:extLst>
        </xdr:cNvPr>
        <xdr:cNvSpPr/>
      </xdr:nvSpPr>
      <xdr:spPr>
        <a:xfrm>
          <a:off x="7846060" y="1485259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160596</xdr:rowOff>
    </xdr:from>
    <xdr:to>
      <xdr:col>50</xdr:col>
      <xdr:colOff>114300</xdr:colOff>
      <xdr:row>86</xdr:row>
      <xdr:rowOff>160629</xdr:rowOff>
    </xdr:to>
    <xdr:cxnSp macro="">
      <xdr:nvCxnSpPr>
        <xdr:cNvPr id="370" name="直線コネクタ 369">
          <a:extLst>
            <a:ext uri="{FF2B5EF4-FFF2-40B4-BE49-F238E27FC236}">
              <a16:creationId xmlns:a16="http://schemas.microsoft.com/office/drawing/2014/main" id="{BD93C6D6-676B-441E-ACB7-A95411C8D840}"/>
            </a:ext>
          </a:extLst>
        </xdr:cNvPr>
        <xdr:cNvCxnSpPr/>
      </xdr:nvCxnSpPr>
      <xdr:spPr>
        <a:xfrm>
          <a:off x="7889240" y="14907201"/>
          <a:ext cx="79756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109209</xdr:rowOff>
    </xdr:from>
    <xdr:to>
      <xdr:col>41</xdr:col>
      <xdr:colOff>101600</xdr:colOff>
      <xdr:row>87</xdr:row>
      <xdr:rowOff>39359</xdr:rowOff>
    </xdr:to>
    <xdr:sp macro="" textlink="">
      <xdr:nvSpPr>
        <xdr:cNvPr id="371" name="楕円 370">
          <a:extLst>
            <a:ext uri="{FF2B5EF4-FFF2-40B4-BE49-F238E27FC236}">
              <a16:creationId xmlns:a16="http://schemas.microsoft.com/office/drawing/2014/main" id="{100BC38B-4D22-4510-9721-8CC28E5DC6DF}"/>
            </a:ext>
          </a:extLst>
        </xdr:cNvPr>
        <xdr:cNvSpPr/>
      </xdr:nvSpPr>
      <xdr:spPr>
        <a:xfrm>
          <a:off x="7029450" y="148520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160009</xdr:rowOff>
    </xdr:from>
    <xdr:to>
      <xdr:col>45</xdr:col>
      <xdr:colOff>177800</xdr:colOff>
      <xdr:row>86</xdr:row>
      <xdr:rowOff>160596</xdr:rowOff>
    </xdr:to>
    <xdr:cxnSp macro="">
      <xdr:nvCxnSpPr>
        <xdr:cNvPr id="372" name="直線コネクタ 371">
          <a:extLst>
            <a:ext uri="{FF2B5EF4-FFF2-40B4-BE49-F238E27FC236}">
              <a16:creationId xmlns:a16="http://schemas.microsoft.com/office/drawing/2014/main" id="{0A0A717C-425F-4F06-AE1E-8BF0A092DD33}"/>
            </a:ext>
          </a:extLst>
        </xdr:cNvPr>
        <xdr:cNvCxnSpPr/>
      </xdr:nvCxnSpPr>
      <xdr:spPr>
        <a:xfrm>
          <a:off x="7084060" y="14906614"/>
          <a:ext cx="80518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109731</xdr:rowOff>
    </xdr:from>
    <xdr:to>
      <xdr:col>36</xdr:col>
      <xdr:colOff>165100</xdr:colOff>
      <xdr:row>87</xdr:row>
      <xdr:rowOff>39881</xdr:rowOff>
    </xdr:to>
    <xdr:sp macro="" textlink="">
      <xdr:nvSpPr>
        <xdr:cNvPr id="373" name="楕円 372">
          <a:extLst>
            <a:ext uri="{FF2B5EF4-FFF2-40B4-BE49-F238E27FC236}">
              <a16:creationId xmlns:a16="http://schemas.microsoft.com/office/drawing/2014/main" id="{0739825B-967C-4B18-A455-8E1206AECA40}"/>
            </a:ext>
          </a:extLst>
        </xdr:cNvPr>
        <xdr:cNvSpPr/>
      </xdr:nvSpPr>
      <xdr:spPr>
        <a:xfrm>
          <a:off x="6231890" y="1485252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160009</xdr:rowOff>
    </xdr:from>
    <xdr:to>
      <xdr:col>41</xdr:col>
      <xdr:colOff>50800</xdr:colOff>
      <xdr:row>86</xdr:row>
      <xdr:rowOff>160531</xdr:rowOff>
    </xdr:to>
    <xdr:cxnSp macro="">
      <xdr:nvCxnSpPr>
        <xdr:cNvPr id="374" name="直線コネクタ 373">
          <a:extLst>
            <a:ext uri="{FF2B5EF4-FFF2-40B4-BE49-F238E27FC236}">
              <a16:creationId xmlns:a16="http://schemas.microsoft.com/office/drawing/2014/main" id="{C6E85F54-CD9F-4937-87BC-689880EB6325}"/>
            </a:ext>
          </a:extLst>
        </xdr:cNvPr>
        <xdr:cNvCxnSpPr/>
      </xdr:nvCxnSpPr>
      <xdr:spPr>
        <a:xfrm flipV="1">
          <a:off x="6286500" y="14906614"/>
          <a:ext cx="79756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24046</xdr:rowOff>
    </xdr:from>
    <xdr:ext cx="469744" cy="259045"/>
    <xdr:sp macro="" textlink="">
      <xdr:nvSpPr>
        <xdr:cNvPr id="375" name="n_1aveValue【公営住宅】&#10;一人当たり面積">
          <a:extLst>
            <a:ext uri="{FF2B5EF4-FFF2-40B4-BE49-F238E27FC236}">
              <a16:creationId xmlns:a16="http://schemas.microsoft.com/office/drawing/2014/main" id="{DB1EB66B-C5A2-42E7-939D-6620ECD8894A}"/>
            </a:ext>
          </a:extLst>
        </xdr:cNvPr>
        <xdr:cNvSpPr txBox="1"/>
      </xdr:nvSpPr>
      <xdr:spPr>
        <a:xfrm>
          <a:off x="8454467" y="1459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22968</xdr:rowOff>
    </xdr:from>
    <xdr:ext cx="469744" cy="259045"/>
    <xdr:sp macro="" textlink="">
      <xdr:nvSpPr>
        <xdr:cNvPr id="376" name="n_2aveValue【公営住宅】&#10;一人当たり面積">
          <a:extLst>
            <a:ext uri="{FF2B5EF4-FFF2-40B4-BE49-F238E27FC236}">
              <a16:creationId xmlns:a16="http://schemas.microsoft.com/office/drawing/2014/main" id="{594709BF-9D2E-4A71-B5C8-35037F90E9E6}"/>
            </a:ext>
          </a:extLst>
        </xdr:cNvPr>
        <xdr:cNvSpPr txBox="1"/>
      </xdr:nvSpPr>
      <xdr:spPr>
        <a:xfrm>
          <a:off x="7673417" y="1459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23947</xdr:rowOff>
    </xdr:from>
    <xdr:ext cx="469744" cy="259045"/>
    <xdr:sp macro="" textlink="">
      <xdr:nvSpPr>
        <xdr:cNvPr id="377" name="n_3aveValue【公営住宅】&#10;一人当たり面積">
          <a:extLst>
            <a:ext uri="{FF2B5EF4-FFF2-40B4-BE49-F238E27FC236}">
              <a16:creationId xmlns:a16="http://schemas.microsoft.com/office/drawing/2014/main" id="{C2B00654-9B26-43D3-841C-F044D9E97DC2}"/>
            </a:ext>
          </a:extLst>
        </xdr:cNvPr>
        <xdr:cNvSpPr txBox="1"/>
      </xdr:nvSpPr>
      <xdr:spPr>
        <a:xfrm>
          <a:off x="6866332" y="1459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25026</xdr:rowOff>
    </xdr:from>
    <xdr:ext cx="469744" cy="259045"/>
    <xdr:sp macro="" textlink="">
      <xdr:nvSpPr>
        <xdr:cNvPr id="378" name="n_4aveValue【公営住宅】&#10;一人当たり面積">
          <a:extLst>
            <a:ext uri="{FF2B5EF4-FFF2-40B4-BE49-F238E27FC236}">
              <a16:creationId xmlns:a16="http://schemas.microsoft.com/office/drawing/2014/main" id="{64BE12F1-E8E2-4AC3-88AC-EC28EEB17720}"/>
            </a:ext>
          </a:extLst>
        </xdr:cNvPr>
        <xdr:cNvSpPr txBox="1"/>
      </xdr:nvSpPr>
      <xdr:spPr>
        <a:xfrm>
          <a:off x="6068772" y="1459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31106</xdr:rowOff>
    </xdr:from>
    <xdr:ext cx="469744" cy="259045"/>
    <xdr:sp macro="" textlink="">
      <xdr:nvSpPr>
        <xdr:cNvPr id="379" name="n_1mainValue【公営住宅】&#10;一人当たり面積">
          <a:extLst>
            <a:ext uri="{FF2B5EF4-FFF2-40B4-BE49-F238E27FC236}">
              <a16:creationId xmlns:a16="http://schemas.microsoft.com/office/drawing/2014/main" id="{7E1E7FD8-26F3-4214-84AA-E900755F1BE1}"/>
            </a:ext>
          </a:extLst>
        </xdr:cNvPr>
        <xdr:cNvSpPr txBox="1"/>
      </xdr:nvSpPr>
      <xdr:spPr>
        <a:xfrm>
          <a:off x="8454467" y="1494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31073</xdr:rowOff>
    </xdr:from>
    <xdr:ext cx="469744" cy="259045"/>
    <xdr:sp macro="" textlink="">
      <xdr:nvSpPr>
        <xdr:cNvPr id="380" name="n_2mainValue【公営住宅】&#10;一人当たり面積">
          <a:extLst>
            <a:ext uri="{FF2B5EF4-FFF2-40B4-BE49-F238E27FC236}">
              <a16:creationId xmlns:a16="http://schemas.microsoft.com/office/drawing/2014/main" id="{748474F6-7158-4AEE-AD34-8C805B42A698}"/>
            </a:ext>
          </a:extLst>
        </xdr:cNvPr>
        <xdr:cNvSpPr txBox="1"/>
      </xdr:nvSpPr>
      <xdr:spPr>
        <a:xfrm>
          <a:off x="7673417" y="1494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30486</xdr:rowOff>
    </xdr:from>
    <xdr:ext cx="469744" cy="259045"/>
    <xdr:sp macro="" textlink="">
      <xdr:nvSpPr>
        <xdr:cNvPr id="381" name="n_3mainValue【公営住宅】&#10;一人当たり面積">
          <a:extLst>
            <a:ext uri="{FF2B5EF4-FFF2-40B4-BE49-F238E27FC236}">
              <a16:creationId xmlns:a16="http://schemas.microsoft.com/office/drawing/2014/main" id="{946C8086-7192-4444-AE35-B333DD2A7700}"/>
            </a:ext>
          </a:extLst>
        </xdr:cNvPr>
        <xdr:cNvSpPr txBox="1"/>
      </xdr:nvSpPr>
      <xdr:spPr>
        <a:xfrm>
          <a:off x="6866332" y="1494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31008</xdr:rowOff>
    </xdr:from>
    <xdr:ext cx="469744" cy="259045"/>
    <xdr:sp macro="" textlink="">
      <xdr:nvSpPr>
        <xdr:cNvPr id="382" name="n_4mainValue【公営住宅】&#10;一人当たり面積">
          <a:extLst>
            <a:ext uri="{FF2B5EF4-FFF2-40B4-BE49-F238E27FC236}">
              <a16:creationId xmlns:a16="http://schemas.microsoft.com/office/drawing/2014/main" id="{3441E93A-A17F-4EEC-B6C9-96C00864FDD7}"/>
            </a:ext>
          </a:extLst>
        </xdr:cNvPr>
        <xdr:cNvSpPr txBox="1"/>
      </xdr:nvSpPr>
      <xdr:spPr>
        <a:xfrm>
          <a:off x="6068772" y="1494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8948EE-535D-47FC-B292-45D220D0EEAA}"/>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B8B44A55-40A3-47B6-B072-38E02CE22E74}"/>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721830A1-FF5F-4333-AC5F-36CD3BD58EDF}"/>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CBCFF121-3B4A-4657-AE8B-B8664B831465}"/>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6036ABA3-7321-4A5F-A401-170BD02C662C}"/>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20DBE7F6-DB64-4346-99A4-4C661919008C}"/>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50C09650-A076-4A16-87AD-4161370D3C0B}"/>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D6FC5C50-4354-45DE-AF12-14DD1CE00D44}"/>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5B0756F-0D09-4F2D-BE3B-7933552E7306}"/>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E92E23B7-8B35-4A33-A19E-2B5F877AB746}"/>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90E26F44-372B-409F-BDD2-1F3ACEA9574C}"/>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a:extLst>
            <a:ext uri="{FF2B5EF4-FFF2-40B4-BE49-F238E27FC236}">
              <a16:creationId xmlns:a16="http://schemas.microsoft.com/office/drawing/2014/main" id="{10620F7F-2ED4-41DA-B3A1-06D14F039D21}"/>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AACB998C-5D08-4562-81B6-D8B6200600AC}"/>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a:extLst>
            <a:ext uri="{FF2B5EF4-FFF2-40B4-BE49-F238E27FC236}">
              <a16:creationId xmlns:a16="http://schemas.microsoft.com/office/drawing/2014/main" id="{06F833BD-F254-4BA4-AF9D-9B1D24B727F3}"/>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a:extLst>
            <a:ext uri="{FF2B5EF4-FFF2-40B4-BE49-F238E27FC236}">
              <a16:creationId xmlns:a16="http://schemas.microsoft.com/office/drawing/2014/main" id="{AAC9AF90-299F-4C22-8695-5C9ACE24B599}"/>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a:extLst>
            <a:ext uri="{FF2B5EF4-FFF2-40B4-BE49-F238E27FC236}">
              <a16:creationId xmlns:a16="http://schemas.microsoft.com/office/drawing/2014/main" id="{6353CE64-4EA7-4292-BF41-5227E3009A26}"/>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a:extLst>
            <a:ext uri="{FF2B5EF4-FFF2-40B4-BE49-F238E27FC236}">
              <a16:creationId xmlns:a16="http://schemas.microsoft.com/office/drawing/2014/main" id="{14EE8381-1F93-4820-A9A5-23D6EC36EB55}"/>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a:extLst>
            <a:ext uri="{FF2B5EF4-FFF2-40B4-BE49-F238E27FC236}">
              <a16:creationId xmlns:a16="http://schemas.microsoft.com/office/drawing/2014/main" id="{B648D892-F987-4747-85E0-403A1BF03CB8}"/>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a:extLst>
            <a:ext uri="{FF2B5EF4-FFF2-40B4-BE49-F238E27FC236}">
              <a16:creationId xmlns:a16="http://schemas.microsoft.com/office/drawing/2014/main" id="{A26D6606-EC91-44A7-AA4F-2913E600B44F}"/>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a:extLst>
            <a:ext uri="{FF2B5EF4-FFF2-40B4-BE49-F238E27FC236}">
              <a16:creationId xmlns:a16="http://schemas.microsoft.com/office/drawing/2014/main" id="{9EEAD971-06B9-4BBD-B9BE-0F2ABB3E2AC9}"/>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a:extLst>
            <a:ext uri="{FF2B5EF4-FFF2-40B4-BE49-F238E27FC236}">
              <a16:creationId xmlns:a16="http://schemas.microsoft.com/office/drawing/2014/main" id="{AA7C59F6-7D76-453E-B1DD-5599B337347F}"/>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a:extLst>
            <a:ext uri="{FF2B5EF4-FFF2-40B4-BE49-F238E27FC236}">
              <a16:creationId xmlns:a16="http://schemas.microsoft.com/office/drawing/2014/main" id="{8B23F004-D18C-4E02-8966-FFE0C75A5482}"/>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a:extLst>
            <a:ext uri="{FF2B5EF4-FFF2-40B4-BE49-F238E27FC236}">
              <a16:creationId xmlns:a16="http://schemas.microsoft.com/office/drawing/2014/main" id="{38158A42-BE83-49C2-8C0A-826BAAE9FE97}"/>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4E27236A-7698-4ACD-8522-E8F4F9F6121F}"/>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a:extLst>
            <a:ext uri="{FF2B5EF4-FFF2-40B4-BE49-F238E27FC236}">
              <a16:creationId xmlns:a16="http://schemas.microsoft.com/office/drawing/2014/main" id="{4E88C3CD-7F8A-40C0-B4C7-659083D03C1C}"/>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8" name="直線コネクタ 407">
          <a:extLst>
            <a:ext uri="{FF2B5EF4-FFF2-40B4-BE49-F238E27FC236}">
              <a16:creationId xmlns:a16="http://schemas.microsoft.com/office/drawing/2014/main" id="{E82442C8-32DE-4226-A866-912EEC7413BB}"/>
            </a:ext>
          </a:extLst>
        </xdr:cNvPr>
        <xdr:cNvCxnSpPr/>
      </xdr:nvCxnSpPr>
      <xdr:spPr>
        <a:xfrm flipV="1">
          <a:off x="417385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港湾・漁港】&#10;有形固定資産減価償却率最小値テキスト">
          <a:extLst>
            <a:ext uri="{FF2B5EF4-FFF2-40B4-BE49-F238E27FC236}">
              <a16:creationId xmlns:a16="http://schemas.microsoft.com/office/drawing/2014/main" id="{00DBBDAA-964C-4101-B239-96CF2A2838D5}"/>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a:extLst>
            <a:ext uri="{FF2B5EF4-FFF2-40B4-BE49-F238E27FC236}">
              <a16:creationId xmlns:a16="http://schemas.microsoft.com/office/drawing/2014/main" id="{EF4EF8B4-5C32-4CFA-B71E-9C9B20CDDA91}"/>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11" name="【港湾・漁港】&#10;有形固定資産減価償却率最大値テキスト">
          <a:extLst>
            <a:ext uri="{FF2B5EF4-FFF2-40B4-BE49-F238E27FC236}">
              <a16:creationId xmlns:a16="http://schemas.microsoft.com/office/drawing/2014/main" id="{A376A23D-3580-4F95-A01D-BA208C2AF793}"/>
            </a:ext>
          </a:extLst>
        </xdr:cNvPr>
        <xdr:cNvSpPr txBox="1"/>
      </xdr:nvSpPr>
      <xdr:spPr>
        <a:xfrm>
          <a:off x="4212590" y="168946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2" name="直線コネクタ 411">
          <a:extLst>
            <a:ext uri="{FF2B5EF4-FFF2-40B4-BE49-F238E27FC236}">
              <a16:creationId xmlns:a16="http://schemas.microsoft.com/office/drawing/2014/main" id="{B54ED21B-7AFC-4E27-93A4-3E9954828474}"/>
            </a:ext>
          </a:extLst>
        </xdr:cNvPr>
        <xdr:cNvCxnSpPr/>
      </xdr:nvCxnSpPr>
      <xdr:spPr>
        <a:xfrm>
          <a:off x="4112260" y="17123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56078</xdr:rowOff>
    </xdr:from>
    <xdr:ext cx="405111" cy="259045"/>
    <xdr:sp macro="" textlink="">
      <xdr:nvSpPr>
        <xdr:cNvPr id="413" name="【港湾・漁港】&#10;有形固定資産減価償却率平均値テキスト">
          <a:extLst>
            <a:ext uri="{FF2B5EF4-FFF2-40B4-BE49-F238E27FC236}">
              <a16:creationId xmlns:a16="http://schemas.microsoft.com/office/drawing/2014/main" id="{8A270EE8-E5CE-401C-AB11-25774EC9FC67}"/>
            </a:ext>
          </a:extLst>
        </xdr:cNvPr>
        <xdr:cNvSpPr txBox="1"/>
      </xdr:nvSpPr>
      <xdr:spPr>
        <a:xfrm>
          <a:off x="4212590" y="18062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14" name="フローチャート: 判断 413">
          <a:extLst>
            <a:ext uri="{FF2B5EF4-FFF2-40B4-BE49-F238E27FC236}">
              <a16:creationId xmlns:a16="http://schemas.microsoft.com/office/drawing/2014/main" id="{21D7A747-CD66-4A45-AEED-9BD6810EEB7A}"/>
            </a:ext>
          </a:extLst>
        </xdr:cNvPr>
        <xdr:cNvSpPr/>
      </xdr:nvSpPr>
      <xdr:spPr>
        <a:xfrm>
          <a:off x="4131310" y="1807990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159294</xdr:rowOff>
    </xdr:from>
    <xdr:to>
      <xdr:col>20</xdr:col>
      <xdr:colOff>38100</xdr:colOff>
      <xdr:row>105</xdr:row>
      <xdr:rowOff>89444</xdr:rowOff>
    </xdr:to>
    <xdr:sp macro="" textlink="">
      <xdr:nvSpPr>
        <xdr:cNvPr id="415" name="フローチャート: 判断 414">
          <a:extLst>
            <a:ext uri="{FF2B5EF4-FFF2-40B4-BE49-F238E27FC236}">
              <a16:creationId xmlns:a16="http://schemas.microsoft.com/office/drawing/2014/main" id="{E88544F6-B9DB-4497-B508-757343E162C6}"/>
            </a:ext>
          </a:extLst>
        </xdr:cNvPr>
        <xdr:cNvSpPr/>
      </xdr:nvSpPr>
      <xdr:spPr>
        <a:xfrm>
          <a:off x="3388360" y="1799199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416" name="フローチャート: 判断 415">
          <a:extLst>
            <a:ext uri="{FF2B5EF4-FFF2-40B4-BE49-F238E27FC236}">
              <a16:creationId xmlns:a16="http://schemas.microsoft.com/office/drawing/2014/main" id="{DF3A6FC8-18F8-492F-BD54-DCE9DC06A550}"/>
            </a:ext>
          </a:extLst>
        </xdr:cNvPr>
        <xdr:cNvSpPr/>
      </xdr:nvSpPr>
      <xdr:spPr>
        <a:xfrm>
          <a:off x="2571750" y="179544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417" name="フローチャート: 判断 416">
          <a:extLst>
            <a:ext uri="{FF2B5EF4-FFF2-40B4-BE49-F238E27FC236}">
              <a16:creationId xmlns:a16="http://schemas.microsoft.com/office/drawing/2014/main" id="{25A51DB5-9599-47F4-9199-55F7356F222A}"/>
            </a:ext>
          </a:extLst>
        </xdr:cNvPr>
        <xdr:cNvSpPr/>
      </xdr:nvSpPr>
      <xdr:spPr>
        <a:xfrm>
          <a:off x="1774190" y="179226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418" name="フローチャート: 判断 417">
          <a:extLst>
            <a:ext uri="{FF2B5EF4-FFF2-40B4-BE49-F238E27FC236}">
              <a16:creationId xmlns:a16="http://schemas.microsoft.com/office/drawing/2014/main" id="{67CA8B5E-E345-48C5-8782-BC7372B0331A}"/>
            </a:ext>
          </a:extLst>
        </xdr:cNvPr>
        <xdr:cNvSpPr/>
      </xdr:nvSpPr>
      <xdr:spPr>
        <a:xfrm>
          <a:off x="988060" y="1792586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3998CC4-C827-4F87-AD88-11342FC6D049}"/>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525AC28D-8DA0-4FA5-B7F5-0BC3188F26FB}"/>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76B4251E-D895-40E3-8219-CACD39872A35}"/>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DE38AE94-3F64-4028-A953-AAA7E9D288AC}"/>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25B931A3-93BA-4077-9623-6F9A81F86EB0}"/>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9071</xdr:rowOff>
    </xdr:from>
    <xdr:to>
      <xdr:col>24</xdr:col>
      <xdr:colOff>114300</xdr:colOff>
      <xdr:row>104</xdr:row>
      <xdr:rowOff>110671</xdr:rowOff>
    </xdr:to>
    <xdr:sp macro="" textlink="">
      <xdr:nvSpPr>
        <xdr:cNvPr id="424" name="楕円 423">
          <a:extLst>
            <a:ext uri="{FF2B5EF4-FFF2-40B4-BE49-F238E27FC236}">
              <a16:creationId xmlns:a16="http://schemas.microsoft.com/office/drawing/2014/main" id="{75F45273-8A35-44B1-BAF8-B0FFFEBDC0C5}"/>
            </a:ext>
          </a:extLst>
        </xdr:cNvPr>
        <xdr:cNvSpPr/>
      </xdr:nvSpPr>
      <xdr:spPr>
        <a:xfrm>
          <a:off x="4131310" y="1784177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31948</xdr:rowOff>
    </xdr:from>
    <xdr:ext cx="405111" cy="259045"/>
    <xdr:sp macro="" textlink="">
      <xdr:nvSpPr>
        <xdr:cNvPr id="425" name="【港湾・漁港】&#10;有形固定資産減価償却率該当値テキスト">
          <a:extLst>
            <a:ext uri="{FF2B5EF4-FFF2-40B4-BE49-F238E27FC236}">
              <a16:creationId xmlns:a16="http://schemas.microsoft.com/office/drawing/2014/main" id="{619904BA-9803-47C0-B576-203B3A9C37BF}"/>
            </a:ext>
          </a:extLst>
        </xdr:cNvPr>
        <xdr:cNvSpPr txBox="1"/>
      </xdr:nvSpPr>
      <xdr:spPr>
        <a:xfrm>
          <a:off x="4212590" y="176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149498</xdr:rowOff>
    </xdr:from>
    <xdr:to>
      <xdr:col>20</xdr:col>
      <xdr:colOff>38100</xdr:colOff>
      <xdr:row>104</xdr:row>
      <xdr:rowOff>79648</xdr:rowOff>
    </xdr:to>
    <xdr:sp macro="" textlink="">
      <xdr:nvSpPr>
        <xdr:cNvPr id="426" name="楕円 425">
          <a:extLst>
            <a:ext uri="{FF2B5EF4-FFF2-40B4-BE49-F238E27FC236}">
              <a16:creationId xmlns:a16="http://schemas.microsoft.com/office/drawing/2014/main" id="{FF706965-EE09-4A76-AB46-C2BF271FD80A}"/>
            </a:ext>
          </a:extLst>
        </xdr:cNvPr>
        <xdr:cNvSpPr/>
      </xdr:nvSpPr>
      <xdr:spPr>
        <a:xfrm>
          <a:off x="3388360" y="178088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28848</xdr:rowOff>
    </xdr:from>
    <xdr:to>
      <xdr:col>24</xdr:col>
      <xdr:colOff>63500</xdr:colOff>
      <xdr:row>104</xdr:row>
      <xdr:rowOff>59871</xdr:rowOff>
    </xdr:to>
    <xdr:cxnSp macro="">
      <xdr:nvCxnSpPr>
        <xdr:cNvPr id="427" name="直線コネクタ 426">
          <a:extLst>
            <a:ext uri="{FF2B5EF4-FFF2-40B4-BE49-F238E27FC236}">
              <a16:creationId xmlns:a16="http://schemas.microsoft.com/office/drawing/2014/main" id="{64B2B57A-A9D1-49C1-9613-351B17A6ED12}"/>
            </a:ext>
          </a:extLst>
        </xdr:cNvPr>
        <xdr:cNvCxnSpPr/>
      </xdr:nvCxnSpPr>
      <xdr:spPr>
        <a:xfrm>
          <a:off x="3431540" y="17857743"/>
          <a:ext cx="742950" cy="2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111942</xdr:rowOff>
    </xdr:from>
    <xdr:to>
      <xdr:col>15</xdr:col>
      <xdr:colOff>101600</xdr:colOff>
      <xdr:row>104</xdr:row>
      <xdr:rowOff>42092</xdr:rowOff>
    </xdr:to>
    <xdr:sp macro="" textlink="">
      <xdr:nvSpPr>
        <xdr:cNvPr id="428" name="楕円 427">
          <a:extLst>
            <a:ext uri="{FF2B5EF4-FFF2-40B4-BE49-F238E27FC236}">
              <a16:creationId xmlns:a16="http://schemas.microsoft.com/office/drawing/2014/main" id="{499D573A-8282-4053-A471-5928F6D06BBA}"/>
            </a:ext>
          </a:extLst>
        </xdr:cNvPr>
        <xdr:cNvSpPr/>
      </xdr:nvSpPr>
      <xdr:spPr>
        <a:xfrm>
          <a:off x="2571750" y="177712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162742</xdr:rowOff>
    </xdr:from>
    <xdr:to>
      <xdr:col>19</xdr:col>
      <xdr:colOff>177800</xdr:colOff>
      <xdr:row>104</xdr:row>
      <xdr:rowOff>28848</xdr:rowOff>
    </xdr:to>
    <xdr:cxnSp macro="">
      <xdr:nvCxnSpPr>
        <xdr:cNvPr id="429" name="直線コネクタ 428">
          <a:extLst>
            <a:ext uri="{FF2B5EF4-FFF2-40B4-BE49-F238E27FC236}">
              <a16:creationId xmlns:a16="http://schemas.microsoft.com/office/drawing/2014/main" id="{C4A8B597-8169-49A8-8C72-82B056DD23EE}"/>
            </a:ext>
          </a:extLst>
        </xdr:cNvPr>
        <xdr:cNvCxnSpPr/>
      </xdr:nvCxnSpPr>
      <xdr:spPr>
        <a:xfrm>
          <a:off x="2626360" y="17823997"/>
          <a:ext cx="80518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76019</xdr:rowOff>
    </xdr:from>
    <xdr:to>
      <xdr:col>10</xdr:col>
      <xdr:colOff>165100</xdr:colOff>
      <xdr:row>104</xdr:row>
      <xdr:rowOff>6169</xdr:rowOff>
    </xdr:to>
    <xdr:sp macro="" textlink="">
      <xdr:nvSpPr>
        <xdr:cNvPr id="430" name="楕円 429">
          <a:extLst>
            <a:ext uri="{FF2B5EF4-FFF2-40B4-BE49-F238E27FC236}">
              <a16:creationId xmlns:a16="http://schemas.microsoft.com/office/drawing/2014/main" id="{3A5DD396-C3C6-45D9-A0E6-AB7EEE51DFDA}"/>
            </a:ext>
          </a:extLst>
        </xdr:cNvPr>
        <xdr:cNvSpPr/>
      </xdr:nvSpPr>
      <xdr:spPr>
        <a:xfrm>
          <a:off x="1774190" y="1773536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126819</xdr:rowOff>
    </xdr:from>
    <xdr:to>
      <xdr:col>15</xdr:col>
      <xdr:colOff>50800</xdr:colOff>
      <xdr:row>103</xdr:row>
      <xdr:rowOff>162742</xdr:rowOff>
    </xdr:to>
    <xdr:cxnSp macro="">
      <xdr:nvCxnSpPr>
        <xdr:cNvPr id="431" name="直線コネクタ 430">
          <a:extLst>
            <a:ext uri="{FF2B5EF4-FFF2-40B4-BE49-F238E27FC236}">
              <a16:creationId xmlns:a16="http://schemas.microsoft.com/office/drawing/2014/main" id="{8B4EE48E-A0C0-40ED-9E78-6B4B7CA0AAFE}"/>
            </a:ext>
          </a:extLst>
        </xdr:cNvPr>
        <xdr:cNvCxnSpPr/>
      </xdr:nvCxnSpPr>
      <xdr:spPr>
        <a:xfrm>
          <a:off x="1828800" y="17789979"/>
          <a:ext cx="79756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40095</xdr:rowOff>
    </xdr:from>
    <xdr:to>
      <xdr:col>6</xdr:col>
      <xdr:colOff>38100</xdr:colOff>
      <xdr:row>103</xdr:row>
      <xdr:rowOff>141695</xdr:rowOff>
    </xdr:to>
    <xdr:sp macro="" textlink="">
      <xdr:nvSpPr>
        <xdr:cNvPr id="432" name="楕円 431">
          <a:extLst>
            <a:ext uri="{FF2B5EF4-FFF2-40B4-BE49-F238E27FC236}">
              <a16:creationId xmlns:a16="http://schemas.microsoft.com/office/drawing/2014/main" id="{5D683D1C-25F8-40E9-BD10-DD5ADE6175A5}"/>
            </a:ext>
          </a:extLst>
        </xdr:cNvPr>
        <xdr:cNvSpPr/>
      </xdr:nvSpPr>
      <xdr:spPr>
        <a:xfrm>
          <a:off x="988060" y="1769944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90895</xdr:rowOff>
    </xdr:from>
    <xdr:to>
      <xdr:col>10</xdr:col>
      <xdr:colOff>114300</xdr:colOff>
      <xdr:row>103</xdr:row>
      <xdr:rowOff>126819</xdr:rowOff>
    </xdr:to>
    <xdr:cxnSp macro="">
      <xdr:nvCxnSpPr>
        <xdr:cNvPr id="433" name="直線コネクタ 432">
          <a:extLst>
            <a:ext uri="{FF2B5EF4-FFF2-40B4-BE49-F238E27FC236}">
              <a16:creationId xmlns:a16="http://schemas.microsoft.com/office/drawing/2014/main" id="{2D7028B3-CFB1-4FB0-86DE-9CC62F887445}"/>
            </a:ext>
          </a:extLst>
        </xdr:cNvPr>
        <xdr:cNvCxnSpPr/>
      </xdr:nvCxnSpPr>
      <xdr:spPr>
        <a:xfrm>
          <a:off x="1031240" y="17754055"/>
          <a:ext cx="79756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80571</xdr:rowOff>
    </xdr:from>
    <xdr:ext cx="405111" cy="259045"/>
    <xdr:sp macro="" textlink="">
      <xdr:nvSpPr>
        <xdr:cNvPr id="434" name="n_1aveValue【港湾・漁港】&#10;有形固定資産減価償却率">
          <a:extLst>
            <a:ext uri="{FF2B5EF4-FFF2-40B4-BE49-F238E27FC236}">
              <a16:creationId xmlns:a16="http://schemas.microsoft.com/office/drawing/2014/main" id="{FBFF3EFC-3F8B-4920-8222-874DC73921A2}"/>
            </a:ext>
          </a:extLst>
        </xdr:cNvPr>
        <xdr:cNvSpPr txBox="1"/>
      </xdr:nvSpPr>
      <xdr:spPr>
        <a:xfrm>
          <a:off x="3239144" y="18084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43015</xdr:rowOff>
    </xdr:from>
    <xdr:ext cx="405111" cy="259045"/>
    <xdr:sp macro="" textlink="">
      <xdr:nvSpPr>
        <xdr:cNvPr id="435" name="n_2aveValue【港湾・漁港】&#10;有形固定資産減価償却率">
          <a:extLst>
            <a:ext uri="{FF2B5EF4-FFF2-40B4-BE49-F238E27FC236}">
              <a16:creationId xmlns:a16="http://schemas.microsoft.com/office/drawing/2014/main" id="{9A44F0DF-4B53-4241-A0CC-780F9CC0528D}"/>
            </a:ext>
          </a:extLst>
        </xdr:cNvPr>
        <xdr:cNvSpPr txBox="1"/>
      </xdr:nvSpPr>
      <xdr:spPr>
        <a:xfrm>
          <a:off x="2439044" y="1804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16890</xdr:rowOff>
    </xdr:from>
    <xdr:ext cx="405111" cy="259045"/>
    <xdr:sp macro="" textlink="">
      <xdr:nvSpPr>
        <xdr:cNvPr id="436" name="n_3aveValue【港湾・漁港】&#10;有形固定資産減価償却率">
          <a:extLst>
            <a:ext uri="{FF2B5EF4-FFF2-40B4-BE49-F238E27FC236}">
              <a16:creationId xmlns:a16="http://schemas.microsoft.com/office/drawing/2014/main" id="{EB352E6C-95D5-4D59-9B55-7E08FE6101D5}"/>
            </a:ext>
          </a:extLst>
        </xdr:cNvPr>
        <xdr:cNvSpPr txBox="1"/>
      </xdr:nvSpPr>
      <xdr:spPr>
        <a:xfrm>
          <a:off x="1641484" y="1802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20156</xdr:rowOff>
    </xdr:from>
    <xdr:ext cx="405111" cy="259045"/>
    <xdr:sp macro="" textlink="">
      <xdr:nvSpPr>
        <xdr:cNvPr id="437" name="n_4aveValue【港湾・漁港】&#10;有形固定資産減価償却率">
          <a:extLst>
            <a:ext uri="{FF2B5EF4-FFF2-40B4-BE49-F238E27FC236}">
              <a16:creationId xmlns:a16="http://schemas.microsoft.com/office/drawing/2014/main" id="{97BD12E3-7934-40B1-AA93-E8E0BF8C6E09}"/>
            </a:ext>
          </a:extLst>
        </xdr:cNvPr>
        <xdr:cNvSpPr txBox="1"/>
      </xdr:nvSpPr>
      <xdr:spPr>
        <a:xfrm>
          <a:off x="855354" y="18018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96175</xdr:rowOff>
    </xdr:from>
    <xdr:ext cx="405111" cy="259045"/>
    <xdr:sp macro="" textlink="">
      <xdr:nvSpPr>
        <xdr:cNvPr id="438" name="n_1mainValue【港湾・漁港】&#10;有形固定資産減価償却率">
          <a:extLst>
            <a:ext uri="{FF2B5EF4-FFF2-40B4-BE49-F238E27FC236}">
              <a16:creationId xmlns:a16="http://schemas.microsoft.com/office/drawing/2014/main" id="{B032EC17-2BF5-4BCF-96A6-7BCD780CCB0D}"/>
            </a:ext>
          </a:extLst>
        </xdr:cNvPr>
        <xdr:cNvSpPr txBox="1"/>
      </xdr:nvSpPr>
      <xdr:spPr>
        <a:xfrm>
          <a:off x="3239144" y="17580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58619</xdr:rowOff>
    </xdr:from>
    <xdr:ext cx="405111" cy="259045"/>
    <xdr:sp macro="" textlink="">
      <xdr:nvSpPr>
        <xdr:cNvPr id="439" name="n_2mainValue【港湾・漁港】&#10;有形固定資産減価償却率">
          <a:extLst>
            <a:ext uri="{FF2B5EF4-FFF2-40B4-BE49-F238E27FC236}">
              <a16:creationId xmlns:a16="http://schemas.microsoft.com/office/drawing/2014/main" id="{A9975B08-24CE-41E1-A958-17F1412967E7}"/>
            </a:ext>
          </a:extLst>
        </xdr:cNvPr>
        <xdr:cNvSpPr txBox="1"/>
      </xdr:nvSpPr>
      <xdr:spPr>
        <a:xfrm>
          <a:off x="2439044" y="17542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22696</xdr:rowOff>
    </xdr:from>
    <xdr:ext cx="405111" cy="259045"/>
    <xdr:sp macro="" textlink="">
      <xdr:nvSpPr>
        <xdr:cNvPr id="440" name="n_3mainValue【港湾・漁港】&#10;有形固定資産減価償却率">
          <a:extLst>
            <a:ext uri="{FF2B5EF4-FFF2-40B4-BE49-F238E27FC236}">
              <a16:creationId xmlns:a16="http://schemas.microsoft.com/office/drawing/2014/main" id="{B1801910-377F-431B-8E2D-A53330B115C6}"/>
            </a:ext>
          </a:extLst>
        </xdr:cNvPr>
        <xdr:cNvSpPr txBox="1"/>
      </xdr:nvSpPr>
      <xdr:spPr>
        <a:xfrm>
          <a:off x="1641484" y="17506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158222</xdr:rowOff>
    </xdr:from>
    <xdr:ext cx="405111" cy="259045"/>
    <xdr:sp macro="" textlink="">
      <xdr:nvSpPr>
        <xdr:cNvPr id="441" name="n_4mainValue【港湾・漁港】&#10;有形固定資産減価償却率">
          <a:extLst>
            <a:ext uri="{FF2B5EF4-FFF2-40B4-BE49-F238E27FC236}">
              <a16:creationId xmlns:a16="http://schemas.microsoft.com/office/drawing/2014/main" id="{67F2312F-04AA-4F04-973F-087DD634B633}"/>
            </a:ext>
          </a:extLst>
        </xdr:cNvPr>
        <xdr:cNvSpPr txBox="1"/>
      </xdr:nvSpPr>
      <xdr:spPr>
        <a:xfrm>
          <a:off x="855354" y="174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D2573864-ADFC-4A0B-8DDD-660602A8A568}"/>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3C434205-2EFD-4868-9AA8-0C8EFFAE5799}"/>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65C94FAE-1D9C-48FB-ABFD-DDBEEDEBE86F}"/>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BE7AD9A3-BB19-4546-9AF2-FF18A914221F}"/>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F73F231A-D43D-4BCE-93B8-8AF9F22244B3}"/>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225A830B-34E8-4A1F-BF40-2F29500E83C0}"/>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4C725D05-3AD3-44CF-ABE1-A91F48141EC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ED6DE75A-DD54-4B26-9C2A-D771A0277CFE}"/>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DA11EE31-C679-4ADC-8005-3FDE407371C2}"/>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8666EB72-FEBB-46B8-91A2-17041DD6742D}"/>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BDAE92D6-1970-4E9C-8F64-28A562B88EC8}"/>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3" name="テキスト ボックス 452">
          <a:extLst>
            <a:ext uri="{FF2B5EF4-FFF2-40B4-BE49-F238E27FC236}">
              <a16:creationId xmlns:a16="http://schemas.microsoft.com/office/drawing/2014/main" id="{D314DF13-006F-49E7-BDDA-2157CB532DA0}"/>
            </a:ext>
          </a:extLst>
        </xdr:cNvPr>
        <xdr:cNvSpPr txBox="1"/>
      </xdr:nvSpPr>
      <xdr:spPr>
        <a:xfrm>
          <a:off x="5724659" y="1844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FA618166-AE77-42BA-9EA6-311B245ACFA6}"/>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5" name="テキスト ボックス 454">
          <a:extLst>
            <a:ext uri="{FF2B5EF4-FFF2-40B4-BE49-F238E27FC236}">
              <a16:creationId xmlns:a16="http://schemas.microsoft.com/office/drawing/2014/main" id="{14848408-DF03-4DD9-ADB7-1D7E05B33B08}"/>
            </a:ext>
          </a:extLst>
        </xdr:cNvPr>
        <xdr:cNvSpPr txBox="1"/>
      </xdr:nvSpPr>
      <xdr:spPr>
        <a:xfrm>
          <a:off x="5416126" y="1799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477D4F18-1196-4B7E-82B5-DC76A22ACD3F}"/>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7" name="テキスト ボックス 456">
          <a:extLst>
            <a:ext uri="{FF2B5EF4-FFF2-40B4-BE49-F238E27FC236}">
              <a16:creationId xmlns:a16="http://schemas.microsoft.com/office/drawing/2014/main" id="{224C7989-7CA4-4E2B-AF7B-402DB7048FE4}"/>
            </a:ext>
          </a:extLst>
        </xdr:cNvPr>
        <xdr:cNvSpPr txBox="1"/>
      </xdr:nvSpPr>
      <xdr:spPr>
        <a:xfrm>
          <a:off x="5416126" y="175380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0FFDD987-B0CA-4813-AF5B-69F4AB58806C}"/>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9" name="テキスト ボックス 458">
          <a:extLst>
            <a:ext uri="{FF2B5EF4-FFF2-40B4-BE49-F238E27FC236}">
              <a16:creationId xmlns:a16="http://schemas.microsoft.com/office/drawing/2014/main" id="{15A61B04-664B-40AC-914A-8ABEAC03ADAF}"/>
            </a:ext>
          </a:extLst>
        </xdr:cNvPr>
        <xdr:cNvSpPr txBox="1"/>
      </xdr:nvSpPr>
      <xdr:spPr>
        <a:xfrm>
          <a:off x="5416126" y="170770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A710AB2B-2D1F-409F-AD3C-00D6FD852903}"/>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1" name="テキスト ボックス 460">
          <a:extLst>
            <a:ext uri="{FF2B5EF4-FFF2-40B4-BE49-F238E27FC236}">
              <a16:creationId xmlns:a16="http://schemas.microsoft.com/office/drawing/2014/main" id="{F171CC9E-55A1-42BB-B8F5-8E5A6DB94723}"/>
            </a:ext>
          </a:extLst>
        </xdr:cNvPr>
        <xdr:cNvSpPr txBox="1"/>
      </xdr:nvSpPr>
      <xdr:spPr>
        <a:xfrm>
          <a:off x="5416126" y="1662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2BD63F5E-32CA-4EAE-B49E-29806063C94C}"/>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63" name="直線コネクタ 462">
          <a:extLst>
            <a:ext uri="{FF2B5EF4-FFF2-40B4-BE49-F238E27FC236}">
              <a16:creationId xmlns:a16="http://schemas.microsoft.com/office/drawing/2014/main" id="{FD42005F-5395-4B4E-9A6A-942E0B8007D8}"/>
            </a:ext>
          </a:extLst>
        </xdr:cNvPr>
        <xdr:cNvCxnSpPr/>
      </xdr:nvCxnSpPr>
      <xdr:spPr>
        <a:xfrm flipV="1">
          <a:off x="9429115" y="17411782"/>
          <a:ext cx="0" cy="1180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64" name="【港湾・漁港】&#10;一人当たり有形固定資産（償却資産）額最小値テキスト">
          <a:extLst>
            <a:ext uri="{FF2B5EF4-FFF2-40B4-BE49-F238E27FC236}">
              <a16:creationId xmlns:a16="http://schemas.microsoft.com/office/drawing/2014/main" id="{B9D9B44D-64BA-4524-9FAB-870AFEFF1FAB}"/>
            </a:ext>
          </a:extLst>
        </xdr:cNvPr>
        <xdr:cNvSpPr txBox="1"/>
      </xdr:nvSpPr>
      <xdr:spPr>
        <a:xfrm>
          <a:off x="9467850" y="1859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65" name="直線コネクタ 464">
          <a:extLst>
            <a:ext uri="{FF2B5EF4-FFF2-40B4-BE49-F238E27FC236}">
              <a16:creationId xmlns:a16="http://schemas.microsoft.com/office/drawing/2014/main" id="{22DC91DC-CD6F-43E7-8AD1-665A108E0DB8}"/>
            </a:ext>
          </a:extLst>
        </xdr:cNvPr>
        <xdr:cNvCxnSpPr/>
      </xdr:nvCxnSpPr>
      <xdr:spPr>
        <a:xfrm>
          <a:off x="9356090" y="1859248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6" name="【港湾・漁港】&#10;一人当たり有形固定資産（償却資産）額最大値テキスト">
          <a:extLst>
            <a:ext uri="{FF2B5EF4-FFF2-40B4-BE49-F238E27FC236}">
              <a16:creationId xmlns:a16="http://schemas.microsoft.com/office/drawing/2014/main" id="{5E9F38FB-75B5-49B3-97F5-7F3C746497CE}"/>
            </a:ext>
          </a:extLst>
        </xdr:cNvPr>
        <xdr:cNvSpPr txBox="1"/>
      </xdr:nvSpPr>
      <xdr:spPr>
        <a:xfrm>
          <a:off x="9467850" y="17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7" name="直線コネクタ 466">
          <a:extLst>
            <a:ext uri="{FF2B5EF4-FFF2-40B4-BE49-F238E27FC236}">
              <a16:creationId xmlns:a16="http://schemas.microsoft.com/office/drawing/2014/main" id="{5779EE46-2C13-4676-A216-47822398B2E3}"/>
            </a:ext>
          </a:extLst>
        </xdr:cNvPr>
        <xdr:cNvCxnSpPr/>
      </xdr:nvCxnSpPr>
      <xdr:spPr>
        <a:xfrm>
          <a:off x="9356090" y="1741178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120192</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344F3C0B-5129-43E2-8089-646250F77419}"/>
            </a:ext>
          </a:extLst>
        </xdr:cNvPr>
        <xdr:cNvSpPr txBox="1"/>
      </xdr:nvSpPr>
      <xdr:spPr>
        <a:xfrm>
          <a:off x="9467850" y="18124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9" name="フローチャート: 判断 468">
          <a:extLst>
            <a:ext uri="{FF2B5EF4-FFF2-40B4-BE49-F238E27FC236}">
              <a16:creationId xmlns:a16="http://schemas.microsoft.com/office/drawing/2014/main" id="{1025C7C5-4043-4F31-9FFC-5DE6F2C321D9}"/>
            </a:ext>
          </a:extLst>
        </xdr:cNvPr>
        <xdr:cNvSpPr/>
      </xdr:nvSpPr>
      <xdr:spPr>
        <a:xfrm>
          <a:off x="9394190" y="1826720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109646</xdr:rowOff>
    </xdr:from>
    <xdr:to>
      <xdr:col>50</xdr:col>
      <xdr:colOff>165100</xdr:colOff>
      <xdr:row>104</xdr:row>
      <xdr:rowOff>39796</xdr:rowOff>
    </xdr:to>
    <xdr:sp macro="" textlink="">
      <xdr:nvSpPr>
        <xdr:cNvPr id="470" name="フローチャート: 判断 469">
          <a:extLst>
            <a:ext uri="{FF2B5EF4-FFF2-40B4-BE49-F238E27FC236}">
              <a16:creationId xmlns:a16="http://schemas.microsoft.com/office/drawing/2014/main" id="{96C5334B-354C-4F33-9A3B-D972C73FE6E2}"/>
            </a:ext>
          </a:extLst>
        </xdr:cNvPr>
        <xdr:cNvSpPr/>
      </xdr:nvSpPr>
      <xdr:spPr>
        <a:xfrm>
          <a:off x="8632190" y="1776709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137306</xdr:rowOff>
    </xdr:from>
    <xdr:to>
      <xdr:col>46</xdr:col>
      <xdr:colOff>38100</xdr:colOff>
      <xdr:row>104</xdr:row>
      <xdr:rowOff>67456</xdr:rowOff>
    </xdr:to>
    <xdr:sp macro="" textlink="">
      <xdr:nvSpPr>
        <xdr:cNvPr id="471" name="フローチャート: 判断 470">
          <a:extLst>
            <a:ext uri="{FF2B5EF4-FFF2-40B4-BE49-F238E27FC236}">
              <a16:creationId xmlns:a16="http://schemas.microsoft.com/office/drawing/2014/main" id="{C3CE0B4A-7C3E-4904-95AC-BEFC5FF216BF}"/>
            </a:ext>
          </a:extLst>
        </xdr:cNvPr>
        <xdr:cNvSpPr/>
      </xdr:nvSpPr>
      <xdr:spPr>
        <a:xfrm>
          <a:off x="7846060" y="1779284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65917</xdr:rowOff>
    </xdr:from>
    <xdr:to>
      <xdr:col>41</xdr:col>
      <xdr:colOff>101600</xdr:colOff>
      <xdr:row>103</xdr:row>
      <xdr:rowOff>167517</xdr:rowOff>
    </xdr:to>
    <xdr:sp macro="" textlink="">
      <xdr:nvSpPr>
        <xdr:cNvPr id="472" name="フローチャート: 判断 471">
          <a:extLst>
            <a:ext uri="{FF2B5EF4-FFF2-40B4-BE49-F238E27FC236}">
              <a16:creationId xmlns:a16="http://schemas.microsoft.com/office/drawing/2014/main" id="{CC5ACF82-BE8E-408B-957F-DCCD08C687B2}"/>
            </a:ext>
          </a:extLst>
        </xdr:cNvPr>
        <xdr:cNvSpPr/>
      </xdr:nvSpPr>
      <xdr:spPr>
        <a:xfrm>
          <a:off x="7029450" y="1772336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154516</xdr:rowOff>
    </xdr:from>
    <xdr:to>
      <xdr:col>36</xdr:col>
      <xdr:colOff>165100</xdr:colOff>
      <xdr:row>104</xdr:row>
      <xdr:rowOff>84666</xdr:rowOff>
    </xdr:to>
    <xdr:sp macro="" textlink="">
      <xdr:nvSpPr>
        <xdr:cNvPr id="473" name="フローチャート: 判断 472">
          <a:extLst>
            <a:ext uri="{FF2B5EF4-FFF2-40B4-BE49-F238E27FC236}">
              <a16:creationId xmlns:a16="http://schemas.microsoft.com/office/drawing/2014/main" id="{AA932EC5-788B-4494-841C-36BB2CE73725}"/>
            </a:ext>
          </a:extLst>
        </xdr:cNvPr>
        <xdr:cNvSpPr/>
      </xdr:nvSpPr>
      <xdr:spPr>
        <a:xfrm>
          <a:off x="6231890" y="178138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62CA503-01B0-488D-A241-E1D8A147B3EF}"/>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6D2BF88-6667-40FB-B230-482A3740D7E9}"/>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17C8D53-E7C9-4BED-BF79-BAEAEDDF7E0B}"/>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5BE475EC-ED1C-4C9C-8B0D-26885F0FAC10}"/>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B330EC02-BA98-44D0-AD6F-484294E8FDBB}"/>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117117</xdr:rowOff>
    </xdr:from>
    <xdr:to>
      <xdr:col>55</xdr:col>
      <xdr:colOff>50800</xdr:colOff>
      <xdr:row>108</xdr:row>
      <xdr:rowOff>47267</xdr:rowOff>
    </xdr:to>
    <xdr:sp macro="" textlink="">
      <xdr:nvSpPr>
        <xdr:cNvPr id="479" name="楕円 478">
          <a:extLst>
            <a:ext uri="{FF2B5EF4-FFF2-40B4-BE49-F238E27FC236}">
              <a16:creationId xmlns:a16="http://schemas.microsoft.com/office/drawing/2014/main" id="{EF5F6EB4-EC69-42BC-9574-1A631CFA7CC5}"/>
            </a:ext>
          </a:extLst>
        </xdr:cNvPr>
        <xdr:cNvSpPr/>
      </xdr:nvSpPr>
      <xdr:spPr>
        <a:xfrm>
          <a:off x="9394190" y="1846226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32044</xdr:rowOff>
    </xdr:from>
    <xdr:ext cx="534377" cy="259045"/>
    <xdr:sp macro="" textlink="">
      <xdr:nvSpPr>
        <xdr:cNvPr id="480" name="【港湾・漁港】&#10;一人当たり有形固定資産（償却資産）額該当値テキスト">
          <a:extLst>
            <a:ext uri="{FF2B5EF4-FFF2-40B4-BE49-F238E27FC236}">
              <a16:creationId xmlns:a16="http://schemas.microsoft.com/office/drawing/2014/main" id="{FEC2AA6E-9F72-45F2-BFD0-693BBD0C3EF8}"/>
            </a:ext>
          </a:extLst>
        </xdr:cNvPr>
        <xdr:cNvSpPr txBox="1"/>
      </xdr:nvSpPr>
      <xdr:spPr>
        <a:xfrm>
          <a:off x="9467850" y="1837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118337</xdr:rowOff>
    </xdr:from>
    <xdr:to>
      <xdr:col>50</xdr:col>
      <xdr:colOff>165100</xdr:colOff>
      <xdr:row>108</xdr:row>
      <xdr:rowOff>48487</xdr:rowOff>
    </xdr:to>
    <xdr:sp macro="" textlink="">
      <xdr:nvSpPr>
        <xdr:cNvPr id="481" name="楕円 480">
          <a:extLst>
            <a:ext uri="{FF2B5EF4-FFF2-40B4-BE49-F238E27FC236}">
              <a16:creationId xmlns:a16="http://schemas.microsoft.com/office/drawing/2014/main" id="{0FE1D06F-CB62-44B9-8550-899A7FAB0A48}"/>
            </a:ext>
          </a:extLst>
        </xdr:cNvPr>
        <xdr:cNvSpPr/>
      </xdr:nvSpPr>
      <xdr:spPr>
        <a:xfrm>
          <a:off x="8632190" y="18465392"/>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167917</xdr:rowOff>
    </xdr:from>
    <xdr:to>
      <xdr:col>55</xdr:col>
      <xdr:colOff>0</xdr:colOff>
      <xdr:row>107</xdr:row>
      <xdr:rowOff>169137</xdr:rowOff>
    </xdr:to>
    <xdr:cxnSp macro="">
      <xdr:nvCxnSpPr>
        <xdr:cNvPr id="482" name="直線コネクタ 481">
          <a:extLst>
            <a:ext uri="{FF2B5EF4-FFF2-40B4-BE49-F238E27FC236}">
              <a16:creationId xmlns:a16="http://schemas.microsoft.com/office/drawing/2014/main" id="{F310B701-426F-4396-AD93-D7E7B925786B}"/>
            </a:ext>
          </a:extLst>
        </xdr:cNvPr>
        <xdr:cNvCxnSpPr/>
      </xdr:nvCxnSpPr>
      <xdr:spPr>
        <a:xfrm flipV="1">
          <a:off x="8686800" y="18516877"/>
          <a:ext cx="74295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119425</xdr:rowOff>
    </xdr:from>
    <xdr:to>
      <xdr:col>46</xdr:col>
      <xdr:colOff>38100</xdr:colOff>
      <xdr:row>108</xdr:row>
      <xdr:rowOff>49575</xdr:rowOff>
    </xdr:to>
    <xdr:sp macro="" textlink="">
      <xdr:nvSpPr>
        <xdr:cNvPr id="483" name="楕円 482">
          <a:extLst>
            <a:ext uri="{FF2B5EF4-FFF2-40B4-BE49-F238E27FC236}">
              <a16:creationId xmlns:a16="http://schemas.microsoft.com/office/drawing/2014/main" id="{3ADD081E-FEB3-4C6D-AF71-4C65D9869273}"/>
            </a:ext>
          </a:extLst>
        </xdr:cNvPr>
        <xdr:cNvSpPr/>
      </xdr:nvSpPr>
      <xdr:spPr>
        <a:xfrm>
          <a:off x="7846060" y="184664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169137</xdr:rowOff>
    </xdr:from>
    <xdr:to>
      <xdr:col>50</xdr:col>
      <xdr:colOff>114300</xdr:colOff>
      <xdr:row>107</xdr:row>
      <xdr:rowOff>170225</xdr:rowOff>
    </xdr:to>
    <xdr:cxnSp macro="">
      <xdr:nvCxnSpPr>
        <xdr:cNvPr id="484" name="直線コネクタ 483">
          <a:extLst>
            <a:ext uri="{FF2B5EF4-FFF2-40B4-BE49-F238E27FC236}">
              <a16:creationId xmlns:a16="http://schemas.microsoft.com/office/drawing/2014/main" id="{A935E26B-375F-484B-B2B4-003FC5B3EBE5}"/>
            </a:ext>
          </a:extLst>
        </xdr:cNvPr>
        <xdr:cNvCxnSpPr/>
      </xdr:nvCxnSpPr>
      <xdr:spPr>
        <a:xfrm flipV="1">
          <a:off x="7889240" y="18518097"/>
          <a:ext cx="79756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120594</xdr:rowOff>
    </xdr:from>
    <xdr:to>
      <xdr:col>41</xdr:col>
      <xdr:colOff>101600</xdr:colOff>
      <xdr:row>108</xdr:row>
      <xdr:rowOff>50744</xdr:rowOff>
    </xdr:to>
    <xdr:sp macro="" textlink="">
      <xdr:nvSpPr>
        <xdr:cNvPr id="485" name="楕円 484">
          <a:extLst>
            <a:ext uri="{FF2B5EF4-FFF2-40B4-BE49-F238E27FC236}">
              <a16:creationId xmlns:a16="http://schemas.microsoft.com/office/drawing/2014/main" id="{BAD786D4-7000-4C1E-ADA6-D469B661D295}"/>
            </a:ext>
          </a:extLst>
        </xdr:cNvPr>
        <xdr:cNvSpPr/>
      </xdr:nvSpPr>
      <xdr:spPr>
        <a:xfrm>
          <a:off x="7029450" y="1846764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170225</xdr:rowOff>
    </xdr:from>
    <xdr:to>
      <xdr:col>45</xdr:col>
      <xdr:colOff>177800</xdr:colOff>
      <xdr:row>107</xdr:row>
      <xdr:rowOff>171394</xdr:rowOff>
    </xdr:to>
    <xdr:cxnSp macro="">
      <xdr:nvCxnSpPr>
        <xdr:cNvPr id="486" name="直線コネクタ 485">
          <a:extLst>
            <a:ext uri="{FF2B5EF4-FFF2-40B4-BE49-F238E27FC236}">
              <a16:creationId xmlns:a16="http://schemas.microsoft.com/office/drawing/2014/main" id="{B769B6A2-F454-4931-888D-4282200246BB}"/>
            </a:ext>
          </a:extLst>
        </xdr:cNvPr>
        <xdr:cNvCxnSpPr/>
      </xdr:nvCxnSpPr>
      <xdr:spPr>
        <a:xfrm flipV="1">
          <a:off x="7084060" y="18519185"/>
          <a:ext cx="80518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121665</xdr:rowOff>
    </xdr:from>
    <xdr:to>
      <xdr:col>36</xdr:col>
      <xdr:colOff>165100</xdr:colOff>
      <xdr:row>108</xdr:row>
      <xdr:rowOff>51815</xdr:rowOff>
    </xdr:to>
    <xdr:sp macro="" textlink="">
      <xdr:nvSpPr>
        <xdr:cNvPr id="487" name="楕円 486">
          <a:extLst>
            <a:ext uri="{FF2B5EF4-FFF2-40B4-BE49-F238E27FC236}">
              <a16:creationId xmlns:a16="http://schemas.microsoft.com/office/drawing/2014/main" id="{A596AED5-5CFB-463C-BFCD-578CDE461CD7}"/>
            </a:ext>
          </a:extLst>
        </xdr:cNvPr>
        <xdr:cNvSpPr/>
      </xdr:nvSpPr>
      <xdr:spPr>
        <a:xfrm>
          <a:off x="6231890" y="1846872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171394</xdr:rowOff>
    </xdr:from>
    <xdr:to>
      <xdr:col>41</xdr:col>
      <xdr:colOff>50800</xdr:colOff>
      <xdr:row>108</xdr:row>
      <xdr:rowOff>1015</xdr:rowOff>
    </xdr:to>
    <xdr:cxnSp macro="">
      <xdr:nvCxnSpPr>
        <xdr:cNvPr id="488" name="直線コネクタ 487">
          <a:extLst>
            <a:ext uri="{FF2B5EF4-FFF2-40B4-BE49-F238E27FC236}">
              <a16:creationId xmlns:a16="http://schemas.microsoft.com/office/drawing/2014/main" id="{EBC6E0FA-DFA7-468B-A77A-F92655F82DEC}"/>
            </a:ext>
          </a:extLst>
        </xdr:cNvPr>
        <xdr:cNvCxnSpPr/>
      </xdr:nvCxnSpPr>
      <xdr:spPr>
        <a:xfrm flipV="1">
          <a:off x="6286500" y="1852035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56323</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1953E54C-4A1A-481C-A43A-304299CDA8D3}"/>
            </a:ext>
          </a:extLst>
        </xdr:cNvPr>
        <xdr:cNvSpPr txBox="1"/>
      </xdr:nvSpPr>
      <xdr:spPr>
        <a:xfrm>
          <a:off x="8401265" y="1754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83983</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03EC9CDD-12FB-4CB0-89F1-09166413F7F8}"/>
            </a:ext>
          </a:extLst>
        </xdr:cNvPr>
        <xdr:cNvSpPr txBox="1"/>
      </xdr:nvSpPr>
      <xdr:spPr>
        <a:xfrm>
          <a:off x="7610690" y="1757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12594</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4F2E18F7-A99B-4903-A2F8-060F9BCB43F9}"/>
            </a:ext>
          </a:extLst>
        </xdr:cNvPr>
        <xdr:cNvSpPr txBox="1"/>
      </xdr:nvSpPr>
      <xdr:spPr>
        <a:xfrm>
          <a:off x="6822655" y="1750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101193</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B3D2DCD5-EDCD-426F-83EC-E1B608393DB6}"/>
            </a:ext>
          </a:extLst>
        </xdr:cNvPr>
        <xdr:cNvSpPr txBox="1"/>
      </xdr:nvSpPr>
      <xdr:spPr>
        <a:xfrm>
          <a:off x="6007950" y="1758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39614</xdr:rowOff>
    </xdr:from>
    <xdr:ext cx="534377" cy="259045"/>
    <xdr:sp macro="" textlink="">
      <xdr:nvSpPr>
        <xdr:cNvPr id="493" name="n_1mainValue【港湾・漁港】&#10;一人当たり有形固定資産（償却資産）額">
          <a:extLst>
            <a:ext uri="{FF2B5EF4-FFF2-40B4-BE49-F238E27FC236}">
              <a16:creationId xmlns:a16="http://schemas.microsoft.com/office/drawing/2014/main" id="{7C1181A9-46CE-4CFC-BE67-0388607F588A}"/>
            </a:ext>
          </a:extLst>
        </xdr:cNvPr>
        <xdr:cNvSpPr txBox="1"/>
      </xdr:nvSpPr>
      <xdr:spPr>
        <a:xfrm>
          <a:off x="8422151" y="1855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40702</xdr:rowOff>
    </xdr:from>
    <xdr:ext cx="534377" cy="259045"/>
    <xdr:sp macro="" textlink="">
      <xdr:nvSpPr>
        <xdr:cNvPr id="494" name="n_2mainValue【港湾・漁港】&#10;一人当たり有形固定資産（償却資産）額">
          <a:extLst>
            <a:ext uri="{FF2B5EF4-FFF2-40B4-BE49-F238E27FC236}">
              <a16:creationId xmlns:a16="http://schemas.microsoft.com/office/drawing/2014/main" id="{873F5EF5-9819-4802-8B24-F205A7118A06}"/>
            </a:ext>
          </a:extLst>
        </xdr:cNvPr>
        <xdr:cNvSpPr txBox="1"/>
      </xdr:nvSpPr>
      <xdr:spPr>
        <a:xfrm>
          <a:off x="7641101" y="185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41871</xdr:rowOff>
    </xdr:from>
    <xdr:ext cx="534377" cy="259045"/>
    <xdr:sp macro="" textlink="">
      <xdr:nvSpPr>
        <xdr:cNvPr id="495" name="n_3mainValue【港湾・漁港】&#10;一人当たり有形固定資産（償却資産）額">
          <a:extLst>
            <a:ext uri="{FF2B5EF4-FFF2-40B4-BE49-F238E27FC236}">
              <a16:creationId xmlns:a16="http://schemas.microsoft.com/office/drawing/2014/main" id="{83558F1B-8552-403C-B12B-99C1BFD1AEA3}"/>
            </a:ext>
          </a:extLst>
        </xdr:cNvPr>
        <xdr:cNvSpPr txBox="1"/>
      </xdr:nvSpPr>
      <xdr:spPr>
        <a:xfrm>
          <a:off x="6854971" y="185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42942</xdr:rowOff>
    </xdr:from>
    <xdr:ext cx="534377" cy="259045"/>
    <xdr:sp macro="" textlink="">
      <xdr:nvSpPr>
        <xdr:cNvPr id="496" name="n_4mainValue【港湾・漁港】&#10;一人当たり有形固定資産（償却資産）額">
          <a:extLst>
            <a:ext uri="{FF2B5EF4-FFF2-40B4-BE49-F238E27FC236}">
              <a16:creationId xmlns:a16="http://schemas.microsoft.com/office/drawing/2014/main" id="{5A0EF6A0-CDFA-4F10-BF44-740170403562}"/>
            </a:ext>
          </a:extLst>
        </xdr:cNvPr>
        <xdr:cNvSpPr txBox="1"/>
      </xdr:nvSpPr>
      <xdr:spPr>
        <a:xfrm>
          <a:off x="6038361" y="1856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BE409B4B-512E-4721-962C-F522DB9345C1}"/>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7008ABFC-903D-4A0A-B2B2-749E2910E13E}"/>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74C724C2-289D-4B83-8289-2378AE5786C9}"/>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AB97B135-02A2-4433-8DF3-47461AFD777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2E89AEED-DC1C-413E-A206-79A6FFA64D6D}"/>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1742D8D1-9383-43A9-BACA-79FF617908AA}"/>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E4A4A0A3-273B-46C5-AC19-F5B55B278E7F}"/>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B7423EC8-3663-448D-BF77-A55F4A6987FD}"/>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B71BC7C9-39CA-4E7D-B5BD-046CF1C56BD0}"/>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74ED8427-6F47-4B9B-A4F8-11BFDCFB235A}"/>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A06A1822-821F-4E3B-BFD5-F894BA44678E}"/>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62BF617E-1D21-48AD-873B-597E8A3AC2A8}"/>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5D53F0D8-2B34-4017-BA27-76653A51C72B}"/>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DF99FFE2-59B6-424D-B492-725D50EF615D}"/>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3A09E9F3-ED3B-45EC-9CD7-7C88975F6861}"/>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E9A9C3C4-7B4B-4752-BE8B-0528C7882ADE}"/>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04D3D857-1A64-4613-98A0-8F23AF7295A5}"/>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157F78C-3EC1-4B5B-B522-9A47C9B40348}"/>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210776AB-719C-4A5E-948F-E1591C2ABC86}"/>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C7AF0311-D0F3-468B-9D65-42D3321C6B03}"/>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329B2E7F-D892-4AAD-8B3C-C77686C0CBDA}"/>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1A53E4F3-5555-4C53-B835-982E3D080000}"/>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4D01F1CF-7B2E-406D-852B-93E7914A9434}"/>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6F9DB8CD-3CCC-4070-A11E-B04A59D75389}"/>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a:extLst>
            <a:ext uri="{FF2B5EF4-FFF2-40B4-BE49-F238E27FC236}">
              <a16:creationId xmlns:a16="http://schemas.microsoft.com/office/drawing/2014/main" id="{235329F6-F5A2-43C3-95C0-A7B6349BB1F1}"/>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1881EBB8-90DC-48CC-825B-650ED4169ADF}"/>
            </a:ext>
          </a:extLst>
        </xdr:cNvPr>
        <xdr:cNvCxnSpPr/>
      </xdr:nvCxnSpPr>
      <xdr:spPr>
        <a:xfrm flipV="1">
          <a:off x="14703424" y="5768340"/>
          <a:ext cx="0" cy="152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認定こども園・幼稚園・保育所】&#10;有形固定資産減価償却率最小値テキスト">
          <a:extLst>
            <a:ext uri="{FF2B5EF4-FFF2-40B4-BE49-F238E27FC236}">
              <a16:creationId xmlns:a16="http://schemas.microsoft.com/office/drawing/2014/main" id="{1670A2F6-55FE-4540-A465-CBD2E30BCFB1}"/>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B3522DAA-098B-469D-A919-2409A0C80F3B}"/>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5" name="【認定こども園・幼稚園・保育所】&#10;有形固定資産減価償却率最大値テキスト">
          <a:extLst>
            <a:ext uri="{FF2B5EF4-FFF2-40B4-BE49-F238E27FC236}">
              <a16:creationId xmlns:a16="http://schemas.microsoft.com/office/drawing/2014/main" id="{21E23489-71C6-446E-8010-6ECEA5DA2941}"/>
            </a:ext>
          </a:extLst>
        </xdr:cNvPr>
        <xdr:cNvSpPr txBox="1"/>
      </xdr:nvSpPr>
      <xdr:spPr>
        <a:xfrm>
          <a:off x="14742160" y="5539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6" name="直線コネクタ 525">
          <a:extLst>
            <a:ext uri="{FF2B5EF4-FFF2-40B4-BE49-F238E27FC236}">
              <a16:creationId xmlns:a16="http://schemas.microsoft.com/office/drawing/2014/main" id="{10E7FEEF-1DFB-4AD9-9C47-BB4D4238248C}"/>
            </a:ext>
          </a:extLst>
        </xdr:cNvPr>
        <xdr:cNvCxnSpPr/>
      </xdr:nvCxnSpPr>
      <xdr:spPr>
        <a:xfrm>
          <a:off x="1461135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527" name="【認定こども園・幼稚園・保育所】&#10;有形固定資産減価償却率平均値テキスト">
          <a:extLst>
            <a:ext uri="{FF2B5EF4-FFF2-40B4-BE49-F238E27FC236}">
              <a16:creationId xmlns:a16="http://schemas.microsoft.com/office/drawing/2014/main" id="{C9FEE478-C124-4694-AB2D-CAA7AD72B188}"/>
            </a:ext>
          </a:extLst>
        </xdr:cNvPr>
        <xdr:cNvSpPr txBox="1"/>
      </xdr:nvSpPr>
      <xdr:spPr>
        <a:xfrm>
          <a:off x="1474216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8" name="フローチャート: 判断 527">
          <a:extLst>
            <a:ext uri="{FF2B5EF4-FFF2-40B4-BE49-F238E27FC236}">
              <a16:creationId xmlns:a16="http://schemas.microsoft.com/office/drawing/2014/main" id="{28B1149A-5AC6-47F0-8108-597BE6DB14B6}"/>
            </a:ext>
          </a:extLst>
        </xdr:cNvPr>
        <xdr:cNvSpPr/>
      </xdr:nvSpPr>
      <xdr:spPr>
        <a:xfrm>
          <a:off x="14649450" y="65377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51526</xdr:rowOff>
    </xdr:from>
    <xdr:to>
      <xdr:col>81</xdr:col>
      <xdr:colOff>101600</xdr:colOff>
      <xdr:row>38</xdr:row>
      <xdr:rowOff>153126</xdr:rowOff>
    </xdr:to>
    <xdr:sp macro="" textlink="">
      <xdr:nvSpPr>
        <xdr:cNvPr id="529" name="フローチャート: 判断 528">
          <a:extLst>
            <a:ext uri="{FF2B5EF4-FFF2-40B4-BE49-F238E27FC236}">
              <a16:creationId xmlns:a16="http://schemas.microsoft.com/office/drawing/2014/main" id="{EBED0FC8-6025-4A46-8DB8-4DE58646C3AD}"/>
            </a:ext>
          </a:extLst>
        </xdr:cNvPr>
        <xdr:cNvSpPr/>
      </xdr:nvSpPr>
      <xdr:spPr>
        <a:xfrm>
          <a:off x="13887450" y="65704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46627</xdr:rowOff>
    </xdr:from>
    <xdr:to>
      <xdr:col>76</xdr:col>
      <xdr:colOff>165100</xdr:colOff>
      <xdr:row>38</xdr:row>
      <xdr:rowOff>148227</xdr:rowOff>
    </xdr:to>
    <xdr:sp macro="" textlink="">
      <xdr:nvSpPr>
        <xdr:cNvPr id="530" name="フローチャート: 判断 529">
          <a:extLst>
            <a:ext uri="{FF2B5EF4-FFF2-40B4-BE49-F238E27FC236}">
              <a16:creationId xmlns:a16="http://schemas.microsoft.com/office/drawing/2014/main" id="{E2B75133-C564-4C86-B4D7-EA11EABBF374}"/>
            </a:ext>
          </a:extLst>
        </xdr:cNvPr>
        <xdr:cNvSpPr/>
      </xdr:nvSpPr>
      <xdr:spPr>
        <a:xfrm>
          <a:off x="13089890" y="65636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31" name="フローチャート: 判断 530">
          <a:extLst>
            <a:ext uri="{FF2B5EF4-FFF2-40B4-BE49-F238E27FC236}">
              <a16:creationId xmlns:a16="http://schemas.microsoft.com/office/drawing/2014/main" id="{C95E2030-A65A-4BE0-AFC6-75C002AC54E2}"/>
            </a:ext>
          </a:extLst>
        </xdr:cNvPr>
        <xdr:cNvSpPr/>
      </xdr:nvSpPr>
      <xdr:spPr>
        <a:xfrm>
          <a:off x="12303760" y="65361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532" name="フローチャート: 判断 531">
          <a:extLst>
            <a:ext uri="{FF2B5EF4-FFF2-40B4-BE49-F238E27FC236}">
              <a16:creationId xmlns:a16="http://schemas.microsoft.com/office/drawing/2014/main" id="{781FFFAB-AD60-4BD9-9447-6C54237CD2DD}"/>
            </a:ext>
          </a:extLst>
        </xdr:cNvPr>
        <xdr:cNvSpPr/>
      </xdr:nvSpPr>
      <xdr:spPr>
        <a:xfrm>
          <a:off x="11487150" y="65535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469D0119-8447-4D0F-995F-3CC368FE551D}"/>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4D6AF2D-0105-4945-A985-62779F18903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73728439-BD29-4E0B-A3CC-DE592B8CD4E4}"/>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5CC42A95-2A1B-4032-8BEC-BFFFA7A78773}"/>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6E57054D-B34F-4639-9BE5-2B0A92169E1C}"/>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538" name="楕円 537">
          <a:extLst>
            <a:ext uri="{FF2B5EF4-FFF2-40B4-BE49-F238E27FC236}">
              <a16:creationId xmlns:a16="http://schemas.microsoft.com/office/drawing/2014/main" id="{B0867AE5-DBB2-4A32-BF3B-9FF29E212D6C}"/>
            </a:ext>
          </a:extLst>
        </xdr:cNvPr>
        <xdr:cNvSpPr/>
      </xdr:nvSpPr>
      <xdr:spPr>
        <a:xfrm>
          <a:off x="14649450" y="655682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20155</xdr:rowOff>
    </xdr:from>
    <xdr:ext cx="405111" cy="259045"/>
    <xdr:sp macro="" textlink="">
      <xdr:nvSpPr>
        <xdr:cNvPr id="539" name="【認定こども園・幼稚園・保育所】&#10;有形固定資産減価償却率該当値テキスト">
          <a:extLst>
            <a:ext uri="{FF2B5EF4-FFF2-40B4-BE49-F238E27FC236}">
              <a16:creationId xmlns:a16="http://schemas.microsoft.com/office/drawing/2014/main" id="{AE980E17-2226-44CF-AB24-EC0834833491}"/>
            </a:ext>
          </a:extLst>
        </xdr:cNvPr>
        <xdr:cNvSpPr txBox="1"/>
      </xdr:nvSpPr>
      <xdr:spPr>
        <a:xfrm>
          <a:off x="14742160" y="653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12337</xdr:rowOff>
    </xdr:from>
    <xdr:to>
      <xdr:col>81</xdr:col>
      <xdr:colOff>101600</xdr:colOff>
      <xdr:row>38</xdr:row>
      <xdr:rowOff>113937</xdr:rowOff>
    </xdr:to>
    <xdr:sp macro="" textlink="">
      <xdr:nvSpPr>
        <xdr:cNvPr id="540" name="楕円 539">
          <a:extLst>
            <a:ext uri="{FF2B5EF4-FFF2-40B4-BE49-F238E27FC236}">
              <a16:creationId xmlns:a16="http://schemas.microsoft.com/office/drawing/2014/main" id="{617EE932-8325-4B13-8E67-B332A681B5E8}"/>
            </a:ext>
          </a:extLst>
        </xdr:cNvPr>
        <xdr:cNvSpPr/>
      </xdr:nvSpPr>
      <xdr:spPr>
        <a:xfrm>
          <a:off x="13887450" y="65312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63137</xdr:rowOff>
    </xdr:from>
    <xdr:to>
      <xdr:col>85</xdr:col>
      <xdr:colOff>127000</xdr:colOff>
      <xdr:row>38</xdr:row>
      <xdr:rowOff>92528</xdr:rowOff>
    </xdr:to>
    <xdr:cxnSp macro="">
      <xdr:nvCxnSpPr>
        <xdr:cNvPr id="541" name="直線コネクタ 540">
          <a:extLst>
            <a:ext uri="{FF2B5EF4-FFF2-40B4-BE49-F238E27FC236}">
              <a16:creationId xmlns:a16="http://schemas.microsoft.com/office/drawing/2014/main" id="{854E7559-332B-4D2A-A5E9-AAC8EC029F56}"/>
            </a:ext>
          </a:extLst>
        </xdr:cNvPr>
        <xdr:cNvCxnSpPr/>
      </xdr:nvCxnSpPr>
      <xdr:spPr>
        <a:xfrm>
          <a:off x="13942060" y="657442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147864</xdr:rowOff>
    </xdr:from>
    <xdr:to>
      <xdr:col>76</xdr:col>
      <xdr:colOff>165100</xdr:colOff>
      <xdr:row>38</xdr:row>
      <xdr:rowOff>78014</xdr:rowOff>
    </xdr:to>
    <xdr:sp macro="" textlink="">
      <xdr:nvSpPr>
        <xdr:cNvPr id="542" name="楕円 541">
          <a:extLst>
            <a:ext uri="{FF2B5EF4-FFF2-40B4-BE49-F238E27FC236}">
              <a16:creationId xmlns:a16="http://schemas.microsoft.com/office/drawing/2014/main" id="{2571F937-75BD-4A94-8309-CE1A83FED59C}"/>
            </a:ext>
          </a:extLst>
        </xdr:cNvPr>
        <xdr:cNvSpPr/>
      </xdr:nvSpPr>
      <xdr:spPr>
        <a:xfrm>
          <a:off x="13089890" y="648960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27215</xdr:rowOff>
    </xdr:from>
    <xdr:to>
      <xdr:col>81</xdr:col>
      <xdr:colOff>50800</xdr:colOff>
      <xdr:row>38</xdr:row>
      <xdr:rowOff>63137</xdr:rowOff>
    </xdr:to>
    <xdr:cxnSp macro="">
      <xdr:nvCxnSpPr>
        <xdr:cNvPr id="543" name="直線コネクタ 542">
          <a:extLst>
            <a:ext uri="{FF2B5EF4-FFF2-40B4-BE49-F238E27FC236}">
              <a16:creationId xmlns:a16="http://schemas.microsoft.com/office/drawing/2014/main" id="{BD8FD842-6054-43D7-989D-66C6D8381BB6}"/>
            </a:ext>
          </a:extLst>
        </xdr:cNvPr>
        <xdr:cNvCxnSpPr/>
      </xdr:nvCxnSpPr>
      <xdr:spPr>
        <a:xfrm>
          <a:off x="13144500" y="6540410"/>
          <a:ext cx="797560" cy="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125004</xdr:rowOff>
    </xdr:from>
    <xdr:to>
      <xdr:col>72</xdr:col>
      <xdr:colOff>38100</xdr:colOff>
      <xdr:row>38</xdr:row>
      <xdr:rowOff>55155</xdr:rowOff>
    </xdr:to>
    <xdr:sp macro="" textlink="">
      <xdr:nvSpPr>
        <xdr:cNvPr id="544" name="楕円 543">
          <a:extLst>
            <a:ext uri="{FF2B5EF4-FFF2-40B4-BE49-F238E27FC236}">
              <a16:creationId xmlns:a16="http://schemas.microsoft.com/office/drawing/2014/main" id="{4C000ED2-B7D3-4F0D-8392-28FC66C376A7}"/>
            </a:ext>
          </a:extLst>
        </xdr:cNvPr>
        <xdr:cNvSpPr/>
      </xdr:nvSpPr>
      <xdr:spPr>
        <a:xfrm>
          <a:off x="12303760" y="6470559"/>
          <a:ext cx="78740" cy="10350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4354</xdr:rowOff>
    </xdr:from>
    <xdr:to>
      <xdr:col>76</xdr:col>
      <xdr:colOff>114300</xdr:colOff>
      <xdr:row>38</xdr:row>
      <xdr:rowOff>27215</xdr:rowOff>
    </xdr:to>
    <xdr:cxnSp macro="">
      <xdr:nvCxnSpPr>
        <xdr:cNvPr id="545" name="直線コネクタ 544">
          <a:extLst>
            <a:ext uri="{FF2B5EF4-FFF2-40B4-BE49-F238E27FC236}">
              <a16:creationId xmlns:a16="http://schemas.microsoft.com/office/drawing/2014/main" id="{53DDAA23-17EA-483C-BEAE-91E2025120B0}"/>
            </a:ext>
          </a:extLst>
        </xdr:cNvPr>
        <xdr:cNvCxnSpPr/>
      </xdr:nvCxnSpPr>
      <xdr:spPr>
        <a:xfrm>
          <a:off x="12346940" y="6521359"/>
          <a:ext cx="79756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110308</xdr:rowOff>
    </xdr:from>
    <xdr:to>
      <xdr:col>67</xdr:col>
      <xdr:colOff>101600</xdr:colOff>
      <xdr:row>38</xdr:row>
      <xdr:rowOff>40458</xdr:rowOff>
    </xdr:to>
    <xdr:sp macro="" textlink="">
      <xdr:nvSpPr>
        <xdr:cNvPr id="546" name="楕円 545">
          <a:extLst>
            <a:ext uri="{FF2B5EF4-FFF2-40B4-BE49-F238E27FC236}">
              <a16:creationId xmlns:a16="http://schemas.microsoft.com/office/drawing/2014/main" id="{F61E73B2-B3E2-4CB0-B718-FE3E01A5E4FB}"/>
            </a:ext>
          </a:extLst>
        </xdr:cNvPr>
        <xdr:cNvSpPr/>
      </xdr:nvSpPr>
      <xdr:spPr>
        <a:xfrm>
          <a:off x="11487150" y="645205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161109</xdr:rowOff>
    </xdr:from>
    <xdr:to>
      <xdr:col>71</xdr:col>
      <xdr:colOff>177800</xdr:colOff>
      <xdr:row>38</xdr:row>
      <xdr:rowOff>4354</xdr:rowOff>
    </xdr:to>
    <xdr:cxnSp macro="">
      <xdr:nvCxnSpPr>
        <xdr:cNvPr id="547" name="直線コネクタ 546">
          <a:extLst>
            <a:ext uri="{FF2B5EF4-FFF2-40B4-BE49-F238E27FC236}">
              <a16:creationId xmlns:a16="http://schemas.microsoft.com/office/drawing/2014/main" id="{3F35EB3A-EC59-44F1-8DE8-9721E02EA55D}"/>
            </a:ext>
          </a:extLst>
        </xdr:cNvPr>
        <xdr:cNvCxnSpPr/>
      </xdr:nvCxnSpPr>
      <xdr:spPr>
        <a:xfrm>
          <a:off x="11541760" y="6506664"/>
          <a:ext cx="80518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144253</xdr:rowOff>
    </xdr:from>
    <xdr:ext cx="405111" cy="259045"/>
    <xdr:sp macro="" textlink="">
      <xdr:nvSpPr>
        <xdr:cNvPr id="548" name="n_1aveValue【認定こども園・幼稚園・保育所】&#10;有形固定資産減価償却率">
          <a:extLst>
            <a:ext uri="{FF2B5EF4-FFF2-40B4-BE49-F238E27FC236}">
              <a16:creationId xmlns:a16="http://schemas.microsoft.com/office/drawing/2014/main" id="{276F62EA-7C83-4CB7-9C20-14C866505202}"/>
            </a:ext>
          </a:extLst>
        </xdr:cNvPr>
        <xdr:cNvSpPr txBox="1"/>
      </xdr:nvSpPr>
      <xdr:spPr>
        <a:xfrm>
          <a:off x="13738234" y="6657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139354</xdr:rowOff>
    </xdr:from>
    <xdr:ext cx="405111" cy="259045"/>
    <xdr:sp macro="" textlink="">
      <xdr:nvSpPr>
        <xdr:cNvPr id="549" name="n_2aveValue【認定こども園・幼稚園・保育所】&#10;有形固定資産減価償却率">
          <a:extLst>
            <a:ext uri="{FF2B5EF4-FFF2-40B4-BE49-F238E27FC236}">
              <a16:creationId xmlns:a16="http://schemas.microsoft.com/office/drawing/2014/main" id="{AC268F82-297A-42A6-AD04-65FC86BCC12F}"/>
            </a:ext>
          </a:extLst>
        </xdr:cNvPr>
        <xdr:cNvSpPr txBox="1"/>
      </xdr:nvSpPr>
      <xdr:spPr>
        <a:xfrm>
          <a:off x="12957184" y="665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550" name="n_3aveValue【認定こども園・幼稚園・保育所】&#10;有形固定資産減価償却率">
          <a:extLst>
            <a:ext uri="{FF2B5EF4-FFF2-40B4-BE49-F238E27FC236}">
              <a16:creationId xmlns:a16="http://schemas.microsoft.com/office/drawing/2014/main" id="{15943592-1DB0-4D58-82AC-B69C0507538D}"/>
            </a:ext>
          </a:extLst>
        </xdr:cNvPr>
        <xdr:cNvSpPr txBox="1"/>
      </xdr:nvSpPr>
      <xdr:spPr>
        <a:xfrm>
          <a:off x="12171054" y="662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131190</xdr:rowOff>
    </xdr:from>
    <xdr:ext cx="405111" cy="259045"/>
    <xdr:sp macro="" textlink="">
      <xdr:nvSpPr>
        <xdr:cNvPr id="551" name="n_4aveValue【認定こども園・幼稚園・保育所】&#10;有形固定資産減価償却率">
          <a:extLst>
            <a:ext uri="{FF2B5EF4-FFF2-40B4-BE49-F238E27FC236}">
              <a16:creationId xmlns:a16="http://schemas.microsoft.com/office/drawing/2014/main" id="{ECD7DF5D-4855-49AB-B24C-33DD1CACE537}"/>
            </a:ext>
          </a:extLst>
        </xdr:cNvPr>
        <xdr:cNvSpPr txBox="1"/>
      </xdr:nvSpPr>
      <xdr:spPr>
        <a:xfrm>
          <a:off x="11354444" y="665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130464</xdr:rowOff>
    </xdr:from>
    <xdr:ext cx="405111" cy="259045"/>
    <xdr:sp macro="" textlink="">
      <xdr:nvSpPr>
        <xdr:cNvPr id="552" name="n_1mainValue【認定こども園・幼稚園・保育所】&#10;有形固定資産減価償却率">
          <a:extLst>
            <a:ext uri="{FF2B5EF4-FFF2-40B4-BE49-F238E27FC236}">
              <a16:creationId xmlns:a16="http://schemas.microsoft.com/office/drawing/2014/main" id="{60F506CA-0D24-4384-9233-8A132E69125B}"/>
            </a:ext>
          </a:extLst>
        </xdr:cNvPr>
        <xdr:cNvSpPr txBox="1"/>
      </xdr:nvSpPr>
      <xdr:spPr>
        <a:xfrm>
          <a:off x="13738234" y="6306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94541</xdr:rowOff>
    </xdr:from>
    <xdr:ext cx="405111" cy="259045"/>
    <xdr:sp macro="" textlink="">
      <xdr:nvSpPr>
        <xdr:cNvPr id="553" name="n_2mainValue【認定こども園・幼稚園・保育所】&#10;有形固定資産減価償却率">
          <a:extLst>
            <a:ext uri="{FF2B5EF4-FFF2-40B4-BE49-F238E27FC236}">
              <a16:creationId xmlns:a16="http://schemas.microsoft.com/office/drawing/2014/main" id="{6B809C61-3D29-4948-967B-E6C89A6F2EC8}"/>
            </a:ext>
          </a:extLst>
        </xdr:cNvPr>
        <xdr:cNvSpPr txBox="1"/>
      </xdr:nvSpPr>
      <xdr:spPr>
        <a:xfrm>
          <a:off x="12957184" y="62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71681</xdr:rowOff>
    </xdr:from>
    <xdr:ext cx="405111" cy="259045"/>
    <xdr:sp macro="" textlink="">
      <xdr:nvSpPr>
        <xdr:cNvPr id="554" name="n_3mainValue【認定こども園・幼稚園・保育所】&#10;有形固定資産減価償却率">
          <a:extLst>
            <a:ext uri="{FF2B5EF4-FFF2-40B4-BE49-F238E27FC236}">
              <a16:creationId xmlns:a16="http://schemas.microsoft.com/office/drawing/2014/main" id="{773F15FA-41F0-4D56-8D19-9056264A6581}"/>
            </a:ext>
          </a:extLst>
        </xdr:cNvPr>
        <xdr:cNvSpPr txBox="1"/>
      </xdr:nvSpPr>
      <xdr:spPr>
        <a:xfrm>
          <a:off x="12171054" y="624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56985</xdr:rowOff>
    </xdr:from>
    <xdr:ext cx="405111" cy="259045"/>
    <xdr:sp macro="" textlink="">
      <xdr:nvSpPr>
        <xdr:cNvPr id="555" name="n_4mainValue【認定こども園・幼稚園・保育所】&#10;有形固定資産減価償却率">
          <a:extLst>
            <a:ext uri="{FF2B5EF4-FFF2-40B4-BE49-F238E27FC236}">
              <a16:creationId xmlns:a16="http://schemas.microsoft.com/office/drawing/2014/main" id="{0DD80B7E-F06F-4A62-B0C0-7F99BB9E6E52}"/>
            </a:ext>
          </a:extLst>
        </xdr:cNvPr>
        <xdr:cNvSpPr txBox="1"/>
      </xdr:nvSpPr>
      <xdr:spPr>
        <a:xfrm>
          <a:off x="11354444" y="623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6B4C97C1-A054-4F2D-B0BE-7594BC1C319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A8BD204F-C6D4-48F8-AE8B-44DE39B4512F}"/>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A18C7D19-ABAB-430E-B4EF-E6D82D4A8F4F}"/>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B1C7A67F-66AC-45C6-AE49-4DFC07EE7859}"/>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056D4BED-ADDD-4D69-AA49-29126583646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C13B8DEA-409E-496B-8293-533A46AFE5E4}"/>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4A43A7D1-3736-446D-9506-4E93DBFBA82E}"/>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46BB7897-2055-4881-A355-CE2D65DC9977}"/>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16449E89-E4BC-4A12-8550-91735B25352E}"/>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B032F1A4-9E3A-4B91-BE60-27BC908229B2}"/>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a:extLst>
            <a:ext uri="{FF2B5EF4-FFF2-40B4-BE49-F238E27FC236}">
              <a16:creationId xmlns:a16="http://schemas.microsoft.com/office/drawing/2014/main" id="{32B083C3-17B7-45E1-A1E5-DE73339D9E44}"/>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7" name="テキスト ボックス 566">
          <a:extLst>
            <a:ext uri="{FF2B5EF4-FFF2-40B4-BE49-F238E27FC236}">
              <a16:creationId xmlns:a16="http://schemas.microsoft.com/office/drawing/2014/main" id="{58AA8261-79B4-4A2B-A86E-548591AB97B1}"/>
            </a:ext>
          </a:extLst>
        </xdr:cNvPr>
        <xdr:cNvSpPr txBox="1"/>
      </xdr:nvSpPr>
      <xdr:spPr>
        <a:xfrm>
          <a:off x="160472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a:extLst>
            <a:ext uri="{FF2B5EF4-FFF2-40B4-BE49-F238E27FC236}">
              <a16:creationId xmlns:a16="http://schemas.microsoft.com/office/drawing/2014/main" id="{3C8889D0-EA6C-42CC-9E84-8CC2701173F0}"/>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9" name="テキスト ボックス 568">
          <a:extLst>
            <a:ext uri="{FF2B5EF4-FFF2-40B4-BE49-F238E27FC236}">
              <a16:creationId xmlns:a16="http://schemas.microsoft.com/office/drawing/2014/main" id="{DFDD2F53-2057-4E99-9358-2E0DBF31FB66}"/>
            </a:ext>
          </a:extLst>
        </xdr:cNvPr>
        <xdr:cNvSpPr txBox="1"/>
      </xdr:nvSpPr>
      <xdr:spPr>
        <a:xfrm>
          <a:off x="16047266"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a:extLst>
            <a:ext uri="{FF2B5EF4-FFF2-40B4-BE49-F238E27FC236}">
              <a16:creationId xmlns:a16="http://schemas.microsoft.com/office/drawing/2014/main" id="{10B6D485-1367-4398-97DF-1D6629520990}"/>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1" name="テキスト ボックス 570">
          <a:extLst>
            <a:ext uri="{FF2B5EF4-FFF2-40B4-BE49-F238E27FC236}">
              <a16:creationId xmlns:a16="http://schemas.microsoft.com/office/drawing/2014/main" id="{C62A5730-CE80-47EC-9C2F-C2C2E65B0EB9}"/>
            </a:ext>
          </a:extLst>
        </xdr:cNvPr>
        <xdr:cNvSpPr txBox="1"/>
      </xdr:nvSpPr>
      <xdr:spPr>
        <a:xfrm>
          <a:off x="1604726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a:extLst>
            <a:ext uri="{FF2B5EF4-FFF2-40B4-BE49-F238E27FC236}">
              <a16:creationId xmlns:a16="http://schemas.microsoft.com/office/drawing/2014/main" id="{0FE5999C-506F-4A02-AD51-84336FDB1642}"/>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3" name="テキスト ボックス 572">
          <a:extLst>
            <a:ext uri="{FF2B5EF4-FFF2-40B4-BE49-F238E27FC236}">
              <a16:creationId xmlns:a16="http://schemas.microsoft.com/office/drawing/2014/main" id="{1A39C402-9596-498F-AE1A-587C60A55123}"/>
            </a:ext>
          </a:extLst>
        </xdr:cNvPr>
        <xdr:cNvSpPr txBox="1"/>
      </xdr:nvSpPr>
      <xdr:spPr>
        <a:xfrm>
          <a:off x="16047266"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a:extLst>
            <a:ext uri="{FF2B5EF4-FFF2-40B4-BE49-F238E27FC236}">
              <a16:creationId xmlns:a16="http://schemas.microsoft.com/office/drawing/2014/main" id="{076A7949-23EE-4F8B-97AF-84E965DEB8C4}"/>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5" name="テキスト ボックス 574">
          <a:extLst>
            <a:ext uri="{FF2B5EF4-FFF2-40B4-BE49-F238E27FC236}">
              <a16:creationId xmlns:a16="http://schemas.microsoft.com/office/drawing/2014/main" id="{4122BD5C-C7CD-4B79-B7B3-6D36BC3BBAAD}"/>
            </a:ext>
          </a:extLst>
        </xdr:cNvPr>
        <xdr:cNvSpPr txBox="1"/>
      </xdr:nvSpPr>
      <xdr:spPr>
        <a:xfrm>
          <a:off x="16047266"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a:extLst>
            <a:ext uri="{FF2B5EF4-FFF2-40B4-BE49-F238E27FC236}">
              <a16:creationId xmlns:a16="http://schemas.microsoft.com/office/drawing/2014/main" id="{6E30470C-DBF8-45AF-9B7C-5FEAABC62C9E}"/>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7" name="テキスト ボックス 576">
          <a:extLst>
            <a:ext uri="{FF2B5EF4-FFF2-40B4-BE49-F238E27FC236}">
              <a16:creationId xmlns:a16="http://schemas.microsoft.com/office/drawing/2014/main" id="{6AD8B9B3-9855-4117-9F2F-EC4DB972EA5F}"/>
            </a:ext>
          </a:extLst>
        </xdr:cNvPr>
        <xdr:cNvSpPr txBox="1"/>
      </xdr:nvSpPr>
      <xdr:spPr>
        <a:xfrm>
          <a:off x="16047266"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52933227-0D8A-4313-B01E-E1A30169B474}"/>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9" name="テキスト ボックス 578">
          <a:extLst>
            <a:ext uri="{FF2B5EF4-FFF2-40B4-BE49-F238E27FC236}">
              <a16:creationId xmlns:a16="http://schemas.microsoft.com/office/drawing/2014/main" id="{DE982AC9-60FE-433B-844F-B920A4963FFB}"/>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認定こども園・幼稚園・保育所】&#10;一人当たり面積グラフ枠">
          <a:extLst>
            <a:ext uri="{FF2B5EF4-FFF2-40B4-BE49-F238E27FC236}">
              <a16:creationId xmlns:a16="http://schemas.microsoft.com/office/drawing/2014/main" id="{4A3CFFCA-330C-4A92-B1F5-2B24FA2DAD26}"/>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81" name="直線コネクタ 580">
          <a:extLst>
            <a:ext uri="{FF2B5EF4-FFF2-40B4-BE49-F238E27FC236}">
              <a16:creationId xmlns:a16="http://schemas.microsoft.com/office/drawing/2014/main" id="{C0CB9E24-9553-4DA3-8244-64F2E8CC09EE}"/>
            </a:ext>
          </a:extLst>
        </xdr:cNvPr>
        <xdr:cNvCxnSpPr/>
      </xdr:nvCxnSpPr>
      <xdr:spPr>
        <a:xfrm flipV="1">
          <a:off x="19947254" y="5677444"/>
          <a:ext cx="0" cy="15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82" name="【認定こども園・幼稚園・保育所】&#10;一人当たり面積最小値テキスト">
          <a:extLst>
            <a:ext uri="{FF2B5EF4-FFF2-40B4-BE49-F238E27FC236}">
              <a16:creationId xmlns:a16="http://schemas.microsoft.com/office/drawing/2014/main" id="{2843F894-9046-46A0-A6C3-EAF0E93F8957}"/>
            </a:ext>
          </a:extLst>
        </xdr:cNvPr>
        <xdr:cNvSpPr txBox="1"/>
      </xdr:nvSpPr>
      <xdr:spPr>
        <a:xfrm>
          <a:off x="19985990" y="726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83" name="直線コネクタ 582">
          <a:extLst>
            <a:ext uri="{FF2B5EF4-FFF2-40B4-BE49-F238E27FC236}">
              <a16:creationId xmlns:a16="http://schemas.microsoft.com/office/drawing/2014/main" id="{CBE105BA-C80E-4534-8BC5-C7930E1A8839}"/>
            </a:ext>
          </a:extLst>
        </xdr:cNvPr>
        <xdr:cNvCxnSpPr/>
      </xdr:nvCxnSpPr>
      <xdr:spPr>
        <a:xfrm>
          <a:off x="19885660" y="7265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84" name="【認定こども園・幼稚園・保育所】&#10;一人当たり面積最大値テキスト">
          <a:extLst>
            <a:ext uri="{FF2B5EF4-FFF2-40B4-BE49-F238E27FC236}">
              <a16:creationId xmlns:a16="http://schemas.microsoft.com/office/drawing/2014/main" id="{155256DF-625B-4A6F-8E9B-46FB27C24189}"/>
            </a:ext>
          </a:extLst>
        </xdr:cNvPr>
        <xdr:cNvSpPr txBox="1"/>
      </xdr:nvSpPr>
      <xdr:spPr>
        <a:xfrm>
          <a:off x="19985990" y="544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85" name="直線コネクタ 584">
          <a:extLst>
            <a:ext uri="{FF2B5EF4-FFF2-40B4-BE49-F238E27FC236}">
              <a16:creationId xmlns:a16="http://schemas.microsoft.com/office/drawing/2014/main" id="{2140D0C1-649B-4E3D-8C30-CC1049FDF63D}"/>
            </a:ext>
          </a:extLst>
        </xdr:cNvPr>
        <xdr:cNvCxnSpPr/>
      </xdr:nvCxnSpPr>
      <xdr:spPr>
        <a:xfrm>
          <a:off x="19885660" y="56774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586" name="【認定こども園・幼稚園・保育所】&#10;一人当たり面積平均値テキスト">
          <a:extLst>
            <a:ext uri="{FF2B5EF4-FFF2-40B4-BE49-F238E27FC236}">
              <a16:creationId xmlns:a16="http://schemas.microsoft.com/office/drawing/2014/main" id="{891B6C0A-ACC8-4881-B9FE-FDA3902A4D90}"/>
            </a:ext>
          </a:extLst>
        </xdr:cNvPr>
        <xdr:cNvSpPr txBox="1"/>
      </xdr:nvSpPr>
      <xdr:spPr>
        <a:xfrm>
          <a:off x="19985990" y="67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87" name="フローチャート: 判断 586">
          <a:extLst>
            <a:ext uri="{FF2B5EF4-FFF2-40B4-BE49-F238E27FC236}">
              <a16:creationId xmlns:a16="http://schemas.microsoft.com/office/drawing/2014/main" id="{352C034D-9647-4A73-9848-60DC2AEF92F0}"/>
            </a:ext>
          </a:extLst>
        </xdr:cNvPr>
        <xdr:cNvSpPr/>
      </xdr:nvSpPr>
      <xdr:spPr>
        <a:xfrm>
          <a:off x="19904710" y="674678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588" name="フローチャート: 判断 587">
          <a:extLst>
            <a:ext uri="{FF2B5EF4-FFF2-40B4-BE49-F238E27FC236}">
              <a16:creationId xmlns:a16="http://schemas.microsoft.com/office/drawing/2014/main" id="{F5296A11-E3A2-4C25-8742-F092B75E0786}"/>
            </a:ext>
          </a:extLst>
        </xdr:cNvPr>
        <xdr:cNvSpPr/>
      </xdr:nvSpPr>
      <xdr:spPr>
        <a:xfrm>
          <a:off x="19161760" y="66371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136434</xdr:rowOff>
    </xdr:from>
    <xdr:to>
      <xdr:col>107</xdr:col>
      <xdr:colOff>101600</xdr:colOff>
      <xdr:row>39</xdr:row>
      <xdr:rowOff>66584</xdr:rowOff>
    </xdr:to>
    <xdr:sp macro="" textlink="">
      <xdr:nvSpPr>
        <xdr:cNvPr id="589" name="フローチャート: 判断 588">
          <a:extLst>
            <a:ext uri="{FF2B5EF4-FFF2-40B4-BE49-F238E27FC236}">
              <a16:creationId xmlns:a16="http://schemas.microsoft.com/office/drawing/2014/main" id="{0B62FDF8-6E5F-46C9-8B1A-AF5B92E67715}"/>
            </a:ext>
          </a:extLst>
        </xdr:cNvPr>
        <xdr:cNvSpPr/>
      </xdr:nvSpPr>
      <xdr:spPr>
        <a:xfrm>
          <a:off x="18345150" y="664772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126637</xdr:rowOff>
    </xdr:from>
    <xdr:to>
      <xdr:col>102</xdr:col>
      <xdr:colOff>165100</xdr:colOff>
      <xdr:row>39</xdr:row>
      <xdr:rowOff>56787</xdr:rowOff>
    </xdr:to>
    <xdr:sp macro="" textlink="">
      <xdr:nvSpPr>
        <xdr:cNvPr id="590" name="フローチャート: 判断 589">
          <a:extLst>
            <a:ext uri="{FF2B5EF4-FFF2-40B4-BE49-F238E27FC236}">
              <a16:creationId xmlns:a16="http://schemas.microsoft.com/office/drawing/2014/main" id="{99A3F900-C355-460B-B2AA-7E1F84F43BA3}"/>
            </a:ext>
          </a:extLst>
        </xdr:cNvPr>
        <xdr:cNvSpPr/>
      </xdr:nvSpPr>
      <xdr:spPr>
        <a:xfrm>
          <a:off x="17547590" y="664554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123372</xdr:rowOff>
    </xdr:from>
    <xdr:to>
      <xdr:col>98</xdr:col>
      <xdr:colOff>38100</xdr:colOff>
      <xdr:row>39</xdr:row>
      <xdr:rowOff>53522</xdr:rowOff>
    </xdr:to>
    <xdr:sp macro="" textlink="">
      <xdr:nvSpPr>
        <xdr:cNvPr id="591" name="フローチャート: 判断 590">
          <a:extLst>
            <a:ext uri="{FF2B5EF4-FFF2-40B4-BE49-F238E27FC236}">
              <a16:creationId xmlns:a16="http://schemas.microsoft.com/office/drawing/2014/main" id="{F0A38C31-6558-4FB7-99C7-C2A8C6ECE07B}"/>
            </a:ext>
          </a:extLst>
        </xdr:cNvPr>
        <xdr:cNvSpPr/>
      </xdr:nvSpPr>
      <xdr:spPr>
        <a:xfrm>
          <a:off x="16761460" y="66403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32B3ECB5-CA06-40C3-8CF7-59C2B0E16071}"/>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1B58159F-9410-4E03-89F2-32FD51C0E47B}"/>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B92DDA77-A6F2-4DA7-B11F-AEE6DF66E1A3}"/>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82521CBD-B51C-4B26-8225-32B7A2D25F37}"/>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71E76BB5-BF2E-46EC-8B74-8F0EDF39EBEF}"/>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4173</xdr:rowOff>
    </xdr:from>
    <xdr:to>
      <xdr:col>116</xdr:col>
      <xdr:colOff>114300</xdr:colOff>
      <xdr:row>37</xdr:row>
      <xdr:rowOff>105773</xdr:rowOff>
    </xdr:to>
    <xdr:sp macro="" textlink="">
      <xdr:nvSpPr>
        <xdr:cNvPr id="597" name="楕円 596">
          <a:extLst>
            <a:ext uri="{FF2B5EF4-FFF2-40B4-BE49-F238E27FC236}">
              <a16:creationId xmlns:a16="http://schemas.microsoft.com/office/drawing/2014/main" id="{F63D8AE6-60D1-4FF1-9076-481DC39256AB}"/>
            </a:ext>
          </a:extLst>
        </xdr:cNvPr>
        <xdr:cNvSpPr/>
      </xdr:nvSpPr>
      <xdr:spPr>
        <a:xfrm>
          <a:off x="19904710" y="634972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27050</xdr:rowOff>
    </xdr:from>
    <xdr:ext cx="469744" cy="259045"/>
    <xdr:sp macro="" textlink="">
      <xdr:nvSpPr>
        <xdr:cNvPr id="598" name="【認定こども園・幼稚園・保育所】&#10;一人当たり面積該当値テキスト">
          <a:extLst>
            <a:ext uri="{FF2B5EF4-FFF2-40B4-BE49-F238E27FC236}">
              <a16:creationId xmlns:a16="http://schemas.microsoft.com/office/drawing/2014/main" id="{95BE8591-4677-4523-A3E7-2737C55D3CE6}"/>
            </a:ext>
          </a:extLst>
        </xdr:cNvPr>
        <xdr:cNvSpPr txBox="1"/>
      </xdr:nvSpPr>
      <xdr:spPr>
        <a:xfrm>
          <a:off x="19985990" y="619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17236</xdr:rowOff>
    </xdr:from>
    <xdr:to>
      <xdr:col>112</xdr:col>
      <xdr:colOff>38100</xdr:colOff>
      <xdr:row>37</xdr:row>
      <xdr:rowOff>118836</xdr:rowOff>
    </xdr:to>
    <xdr:sp macro="" textlink="">
      <xdr:nvSpPr>
        <xdr:cNvPr id="599" name="楕円 598">
          <a:extLst>
            <a:ext uri="{FF2B5EF4-FFF2-40B4-BE49-F238E27FC236}">
              <a16:creationId xmlns:a16="http://schemas.microsoft.com/office/drawing/2014/main" id="{FF337082-9A6E-43CD-9D3E-300C1114642A}"/>
            </a:ext>
          </a:extLst>
        </xdr:cNvPr>
        <xdr:cNvSpPr/>
      </xdr:nvSpPr>
      <xdr:spPr>
        <a:xfrm>
          <a:off x="19161760" y="636469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54973</xdr:rowOff>
    </xdr:from>
    <xdr:to>
      <xdr:col>116</xdr:col>
      <xdr:colOff>63500</xdr:colOff>
      <xdr:row>37</xdr:row>
      <xdr:rowOff>68036</xdr:rowOff>
    </xdr:to>
    <xdr:cxnSp macro="">
      <xdr:nvCxnSpPr>
        <xdr:cNvPr id="600" name="直線コネクタ 599">
          <a:extLst>
            <a:ext uri="{FF2B5EF4-FFF2-40B4-BE49-F238E27FC236}">
              <a16:creationId xmlns:a16="http://schemas.microsoft.com/office/drawing/2014/main" id="{D15E4EE2-B070-4347-A052-98A25607FEFA}"/>
            </a:ext>
          </a:extLst>
        </xdr:cNvPr>
        <xdr:cNvCxnSpPr/>
      </xdr:nvCxnSpPr>
      <xdr:spPr>
        <a:xfrm flipV="1">
          <a:off x="19204940" y="6402433"/>
          <a:ext cx="74295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49893</xdr:rowOff>
    </xdr:from>
    <xdr:to>
      <xdr:col>107</xdr:col>
      <xdr:colOff>101600</xdr:colOff>
      <xdr:row>37</xdr:row>
      <xdr:rowOff>151493</xdr:rowOff>
    </xdr:to>
    <xdr:sp macro="" textlink="">
      <xdr:nvSpPr>
        <xdr:cNvPr id="601" name="楕円 600">
          <a:extLst>
            <a:ext uri="{FF2B5EF4-FFF2-40B4-BE49-F238E27FC236}">
              <a16:creationId xmlns:a16="http://schemas.microsoft.com/office/drawing/2014/main" id="{8B8B1E09-D2E2-445D-BB70-7504EE724095}"/>
            </a:ext>
          </a:extLst>
        </xdr:cNvPr>
        <xdr:cNvSpPr/>
      </xdr:nvSpPr>
      <xdr:spPr>
        <a:xfrm>
          <a:off x="18345150" y="639735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68036</xdr:rowOff>
    </xdr:from>
    <xdr:to>
      <xdr:col>111</xdr:col>
      <xdr:colOff>177800</xdr:colOff>
      <xdr:row>37</xdr:row>
      <xdr:rowOff>100693</xdr:rowOff>
    </xdr:to>
    <xdr:cxnSp macro="">
      <xdr:nvCxnSpPr>
        <xdr:cNvPr id="602" name="直線コネクタ 601">
          <a:extLst>
            <a:ext uri="{FF2B5EF4-FFF2-40B4-BE49-F238E27FC236}">
              <a16:creationId xmlns:a16="http://schemas.microsoft.com/office/drawing/2014/main" id="{46D158DA-BB1B-4A05-9DD9-2209AF8EDC51}"/>
            </a:ext>
          </a:extLst>
        </xdr:cNvPr>
        <xdr:cNvCxnSpPr/>
      </xdr:nvCxnSpPr>
      <xdr:spPr>
        <a:xfrm flipV="1">
          <a:off x="18399760" y="6409781"/>
          <a:ext cx="80518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62956</xdr:rowOff>
    </xdr:from>
    <xdr:to>
      <xdr:col>102</xdr:col>
      <xdr:colOff>165100</xdr:colOff>
      <xdr:row>37</xdr:row>
      <xdr:rowOff>164556</xdr:rowOff>
    </xdr:to>
    <xdr:sp macro="" textlink="">
      <xdr:nvSpPr>
        <xdr:cNvPr id="603" name="楕円 602">
          <a:extLst>
            <a:ext uri="{FF2B5EF4-FFF2-40B4-BE49-F238E27FC236}">
              <a16:creationId xmlns:a16="http://schemas.microsoft.com/office/drawing/2014/main" id="{CC1788F7-9CC8-4ADB-8083-4B8BD7C8F999}"/>
            </a:ext>
          </a:extLst>
        </xdr:cNvPr>
        <xdr:cNvSpPr/>
      </xdr:nvSpPr>
      <xdr:spPr>
        <a:xfrm>
          <a:off x="17547590" y="6402796"/>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100693</xdr:rowOff>
    </xdr:from>
    <xdr:to>
      <xdr:col>107</xdr:col>
      <xdr:colOff>50800</xdr:colOff>
      <xdr:row>37</xdr:row>
      <xdr:rowOff>113756</xdr:rowOff>
    </xdr:to>
    <xdr:cxnSp macro="">
      <xdr:nvCxnSpPr>
        <xdr:cNvPr id="604" name="直線コネクタ 603">
          <a:extLst>
            <a:ext uri="{FF2B5EF4-FFF2-40B4-BE49-F238E27FC236}">
              <a16:creationId xmlns:a16="http://schemas.microsoft.com/office/drawing/2014/main" id="{6A37ED4B-5CF9-431B-8E24-009D537AE1AE}"/>
            </a:ext>
          </a:extLst>
        </xdr:cNvPr>
        <xdr:cNvCxnSpPr/>
      </xdr:nvCxnSpPr>
      <xdr:spPr>
        <a:xfrm flipV="1">
          <a:off x="17602200" y="6440533"/>
          <a:ext cx="79756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79284</xdr:rowOff>
    </xdr:from>
    <xdr:to>
      <xdr:col>98</xdr:col>
      <xdr:colOff>38100</xdr:colOff>
      <xdr:row>38</xdr:row>
      <xdr:rowOff>9434</xdr:rowOff>
    </xdr:to>
    <xdr:sp macro="" textlink="">
      <xdr:nvSpPr>
        <xdr:cNvPr id="605" name="楕円 604">
          <a:extLst>
            <a:ext uri="{FF2B5EF4-FFF2-40B4-BE49-F238E27FC236}">
              <a16:creationId xmlns:a16="http://schemas.microsoft.com/office/drawing/2014/main" id="{61035F93-C125-4222-9D6E-92FFD8A91A83}"/>
            </a:ext>
          </a:extLst>
        </xdr:cNvPr>
        <xdr:cNvSpPr/>
      </xdr:nvSpPr>
      <xdr:spPr>
        <a:xfrm>
          <a:off x="16761460" y="642293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113756</xdr:rowOff>
    </xdr:from>
    <xdr:to>
      <xdr:col>102</xdr:col>
      <xdr:colOff>114300</xdr:colOff>
      <xdr:row>37</xdr:row>
      <xdr:rowOff>130084</xdr:rowOff>
    </xdr:to>
    <xdr:cxnSp macro="">
      <xdr:nvCxnSpPr>
        <xdr:cNvPr id="606" name="直線コネクタ 605">
          <a:extLst>
            <a:ext uri="{FF2B5EF4-FFF2-40B4-BE49-F238E27FC236}">
              <a16:creationId xmlns:a16="http://schemas.microsoft.com/office/drawing/2014/main" id="{C17F4E48-E59B-4E99-87AC-D3F34375D3B2}"/>
            </a:ext>
          </a:extLst>
        </xdr:cNvPr>
        <xdr:cNvCxnSpPr/>
      </xdr:nvCxnSpPr>
      <xdr:spPr>
        <a:xfrm flipV="1">
          <a:off x="16804640" y="6457406"/>
          <a:ext cx="79756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607" name="n_1aveValue【認定こども園・幼稚園・保育所】&#10;一人当たり面積">
          <a:extLst>
            <a:ext uri="{FF2B5EF4-FFF2-40B4-BE49-F238E27FC236}">
              <a16:creationId xmlns:a16="http://schemas.microsoft.com/office/drawing/2014/main" id="{6AE960F2-F3E5-49B4-943A-053F5539A8DC}"/>
            </a:ext>
          </a:extLst>
        </xdr:cNvPr>
        <xdr:cNvSpPr txBox="1"/>
      </xdr:nvSpPr>
      <xdr:spPr>
        <a:xfrm>
          <a:off x="18982132"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57711</xdr:rowOff>
    </xdr:from>
    <xdr:ext cx="469744" cy="259045"/>
    <xdr:sp macro="" textlink="">
      <xdr:nvSpPr>
        <xdr:cNvPr id="608" name="n_2aveValue【認定こども園・幼稚園・保育所】&#10;一人当たり面積">
          <a:extLst>
            <a:ext uri="{FF2B5EF4-FFF2-40B4-BE49-F238E27FC236}">
              <a16:creationId xmlns:a16="http://schemas.microsoft.com/office/drawing/2014/main" id="{3BBA190B-6BDE-4C3A-9352-4ED4748BE213}"/>
            </a:ext>
          </a:extLst>
        </xdr:cNvPr>
        <xdr:cNvSpPr txBox="1"/>
      </xdr:nvSpPr>
      <xdr:spPr>
        <a:xfrm>
          <a:off x="18182032" y="674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47914</xdr:rowOff>
    </xdr:from>
    <xdr:ext cx="469744" cy="259045"/>
    <xdr:sp macro="" textlink="">
      <xdr:nvSpPr>
        <xdr:cNvPr id="609" name="n_3aveValue【認定こども園・幼稚園・保育所】&#10;一人当たり面積">
          <a:extLst>
            <a:ext uri="{FF2B5EF4-FFF2-40B4-BE49-F238E27FC236}">
              <a16:creationId xmlns:a16="http://schemas.microsoft.com/office/drawing/2014/main" id="{7F7DDD4E-3871-412E-AB82-E3AD477175CF}"/>
            </a:ext>
          </a:extLst>
        </xdr:cNvPr>
        <xdr:cNvSpPr txBox="1"/>
      </xdr:nvSpPr>
      <xdr:spPr>
        <a:xfrm>
          <a:off x="17384472" y="673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44649</xdr:rowOff>
    </xdr:from>
    <xdr:ext cx="469744" cy="259045"/>
    <xdr:sp macro="" textlink="">
      <xdr:nvSpPr>
        <xdr:cNvPr id="610" name="n_4aveValue【認定こども園・幼稚園・保育所】&#10;一人当たり面積">
          <a:extLst>
            <a:ext uri="{FF2B5EF4-FFF2-40B4-BE49-F238E27FC236}">
              <a16:creationId xmlns:a16="http://schemas.microsoft.com/office/drawing/2014/main" id="{5308387D-C567-40CE-B7C0-45F1B7D7643A}"/>
            </a:ext>
          </a:extLst>
        </xdr:cNvPr>
        <xdr:cNvSpPr txBox="1"/>
      </xdr:nvSpPr>
      <xdr:spPr>
        <a:xfrm>
          <a:off x="16588817" y="673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135363</xdr:rowOff>
    </xdr:from>
    <xdr:ext cx="469744" cy="259045"/>
    <xdr:sp macro="" textlink="">
      <xdr:nvSpPr>
        <xdr:cNvPr id="611" name="n_1mainValue【認定こども園・幼稚園・保育所】&#10;一人当たり面積">
          <a:extLst>
            <a:ext uri="{FF2B5EF4-FFF2-40B4-BE49-F238E27FC236}">
              <a16:creationId xmlns:a16="http://schemas.microsoft.com/office/drawing/2014/main" id="{724F1BCF-349C-4C96-ADE7-E96403196D33}"/>
            </a:ext>
          </a:extLst>
        </xdr:cNvPr>
        <xdr:cNvSpPr txBox="1"/>
      </xdr:nvSpPr>
      <xdr:spPr>
        <a:xfrm>
          <a:off x="18982132" y="613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168020</xdr:rowOff>
    </xdr:from>
    <xdr:ext cx="469744" cy="259045"/>
    <xdr:sp macro="" textlink="">
      <xdr:nvSpPr>
        <xdr:cNvPr id="612" name="n_2mainValue【認定こども園・幼稚園・保育所】&#10;一人当たり面積">
          <a:extLst>
            <a:ext uri="{FF2B5EF4-FFF2-40B4-BE49-F238E27FC236}">
              <a16:creationId xmlns:a16="http://schemas.microsoft.com/office/drawing/2014/main" id="{71E2FA93-F24F-4C58-9C21-F49592FF901C}"/>
            </a:ext>
          </a:extLst>
        </xdr:cNvPr>
        <xdr:cNvSpPr txBox="1"/>
      </xdr:nvSpPr>
      <xdr:spPr>
        <a:xfrm>
          <a:off x="18182032" y="617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9633</xdr:rowOff>
    </xdr:from>
    <xdr:ext cx="469744" cy="259045"/>
    <xdr:sp macro="" textlink="">
      <xdr:nvSpPr>
        <xdr:cNvPr id="613" name="n_3mainValue【認定こども園・幼稚園・保育所】&#10;一人当たり面積">
          <a:extLst>
            <a:ext uri="{FF2B5EF4-FFF2-40B4-BE49-F238E27FC236}">
              <a16:creationId xmlns:a16="http://schemas.microsoft.com/office/drawing/2014/main" id="{4B9C1D0D-825F-488F-B9D2-BE4F7C61581E}"/>
            </a:ext>
          </a:extLst>
        </xdr:cNvPr>
        <xdr:cNvSpPr txBox="1"/>
      </xdr:nvSpPr>
      <xdr:spPr>
        <a:xfrm>
          <a:off x="17384472" y="61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25961</xdr:rowOff>
    </xdr:from>
    <xdr:ext cx="469744" cy="259045"/>
    <xdr:sp macro="" textlink="">
      <xdr:nvSpPr>
        <xdr:cNvPr id="614" name="n_4mainValue【認定こども園・幼稚園・保育所】&#10;一人当たり面積">
          <a:extLst>
            <a:ext uri="{FF2B5EF4-FFF2-40B4-BE49-F238E27FC236}">
              <a16:creationId xmlns:a16="http://schemas.microsoft.com/office/drawing/2014/main" id="{6D1FDEE8-7001-4121-924F-E2EEB5CD3F2E}"/>
            </a:ext>
          </a:extLst>
        </xdr:cNvPr>
        <xdr:cNvSpPr txBox="1"/>
      </xdr:nvSpPr>
      <xdr:spPr>
        <a:xfrm>
          <a:off x="16588817" y="619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ABA6FCCA-E52F-42E4-817B-79A91187953D}"/>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D6DA3904-1A75-403F-A766-E6755B45562B}"/>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0CC01ABD-3EA4-4ADB-AE8F-75BA770F96E6}"/>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98580E5F-FC44-4FB6-95E9-81E487E2AD72}"/>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0BF861BB-AE1A-46D5-A6B0-86950989342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9681AE2A-C639-4DF6-832E-A9724F8FAD6A}"/>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008172E4-F890-45EE-B6B3-B5BE6EA94F6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21C3BAC4-A80E-47DD-997F-657C07224B0A}"/>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a:extLst>
            <a:ext uri="{FF2B5EF4-FFF2-40B4-BE49-F238E27FC236}">
              <a16:creationId xmlns:a16="http://schemas.microsoft.com/office/drawing/2014/main" id="{FDCA9AA5-DBBC-4835-A694-0801C39AA7AA}"/>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a:extLst>
            <a:ext uri="{FF2B5EF4-FFF2-40B4-BE49-F238E27FC236}">
              <a16:creationId xmlns:a16="http://schemas.microsoft.com/office/drawing/2014/main" id="{FDC7C475-8971-4509-BA91-CE2B98A91461}"/>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a:extLst>
            <a:ext uri="{FF2B5EF4-FFF2-40B4-BE49-F238E27FC236}">
              <a16:creationId xmlns:a16="http://schemas.microsoft.com/office/drawing/2014/main" id="{3ACFD6EE-1E25-43EF-8BBA-227952D9CDB8}"/>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6" name="直線コネクタ 625">
          <a:extLst>
            <a:ext uri="{FF2B5EF4-FFF2-40B4-BE49-F238E27FC236}">
              <a16:creationId xmlns:a16="http://schemas.microsoft.com/office/drawing/2014/main" id="{FA90D5EB-4D68-4892-BD82-462578F24EC1}"/>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7" name="テキスト ボックス 626">
          <a:extLst>
            <a:ext uri="{FF2B5EF4-FFF2-40B4-BE49-F238E27FC236}">
              <a16:creationId xmlns:a16="http://schemas.microsoft.com/office/drawing/2014/main" id="{7C6A8645-4471-498E-89CE-0AEEAE68B8CF}"/>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8" name="直線コネクタ 627">
          <a:extLst>
            <a:ext uri="{FF2B5EF4-FFF2-40B4-BE49-F238E27FC236}">
              <a16:creationId xmlns:a16="http://schemas.microsoft.com/office/drawing/2014/main" id="{49DA58D6-979A-49AB-BBD2-BB55C80C80FE}"/>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9" name="テキスト ボックス 628">
          <a:extLst>
            <a:ext uri="{FF2B5EF4-FFF2-40B4-BE49-F238E27FC236}">
              <a16:creationId xmlns:a16="http://schemas.microsoft.com/office/drawing/2014/main" id="{BCAD70C8-9413-4DC4-9049-1ED273336B15}"/>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0" name="直線コネクタ 629">
          <a:extLst>
            <a:ext uri="{FF2B5EF4-FFF2-40B4-BE49-F238E27FC236}">
              <a16:creationId xmlns:a16="http://schemas.microsoft.com/office/drawing/2014/main" id="{5725F6C9-8330-4F41-9FC3-76922B16EBDA}"/>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1" name="テキスト ボックス 630">
          <a:extLst>
            <a:ext uri="{FF2B5EF4-FFF2-40B4-BE49-F238E27FC236}">
              <a16:creationId xmlns:a16="http://schemas.microsoft.com/office/drawing/2014/main" id="{0BA6EF40-AC58-4381-9DA2-A244C0BC24C1}"/>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2" name="直線コネクタ 631">
          <a:extLst>
            <a:ext uri="{FF2B5EF4-FFF2-40B4-BE49-F238E27FC236}">
              <a16:creationId xmlns:a16="http://schemas.microsoft.com/office/drawing/2014/main" id="{96FCCBCE-35BF-48CE-BA90-1D088E63BA26}"/>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3" name="テキスト ボックス 632">
          <a:extLst>
            <a:ext uri="{FF2B5EF4-FFF2-40B4-BE49-F238E27FC236}">
              <a16:creationId xmlns:a16="http://schemas.microsoft.com/office/drawing/2014/main" id="{709B4B2C-702F-4350-95FA-AB2667B1A971}"/>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4" name="直線コネクタ 633">
          <a:extLst>
            <a:ext uri="{FF2B5EF4-FFF2-40B4-BE49-F238E27FC236}">
              <a16:creationId xmlns:a16="http://schemas.microsoft.com/office/drawing/2014/main" id="{BFB852A4-E655-4A06-9BA2-B10B2A93C4B0}"/>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5" name="テキスト ボックス 634">
          <a:extLst>
            <a:ext uri="{FF2B5EF4-FFF2-40B4-BE49-F238E27FC236}">
              <a16:creationId xmlns:a16="http://schemas.microsoft.com/office/drawing/2014/main" id="{34DDA47F-60CF-48C0-90E0-E29EA94DCC2C}"/>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05CCFE6D-B296-44A5-A9D8-D6AB87B990F0}"/>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7" name="テキスト ボックス 636">
          <a:extLst>
            <a:ext uri="{FF2B5EF4-FFF2-40B4-BE49-F238E27FC236}">
              <a16:creationId xmlns:a16="http://schemas.microsoft.com/office/drawing/2014/main" id="{68147426-DFC7-4438-889C-3EE1F47B79CF}"/>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a:extLst>
            <a:ext uri="{FF2B5EF4-FFF2-40B4-BE49-F238E27FC236}">
              <a16:creationId xmlns:a16="http://schemas.microsoft.com/office/drawing/2014/main" id="{CCBFCAD2-22FB-4C1F-87B8-ABBD8DA46657}"/>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39" name="直線コネクタ 638">
          <a:extLst>
            <a:ext uri="{FF2B5EF4-FFF2-40B4-BE49-F238E27FC236}">
              <a16:creationId xmlns:a16="http://schemas.microsoft.com/office/drawing/2014/main" id="{F97831EA-5C5E-4158-8F73-FB0C6E1C7308}"/>
            </a:ext>
          </a:extLst>
        </xdr:cNvPr>
        <xdr:cNvCxnSpPr/>
      </xdr:nvCxnSpPr>
      <xdr:spPr>
        <a:xfrm flipV="1">
          <a:off x="14703424" y="972502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40" name="【学校施設】&#10;有形固定資産減価償却率最小値テキスト">
          <a:extLst>
            <a:ext uri="{FF2B5EF4-FFF2-40B4-BE49-F238E27FC236}">
              <a16:creationId xmlns:a16="http://schemas.microsoft.com/office/drawing/2014/main" id="{A9593BA5-6E0A-4CCB-9B1F-BB2E338C2ACD}"/>
            </a:ext>
          </a:extLst>
        </xdr:cNvPr>
        <xdr:cNvSpPr txBox="1"/>
      </xdr:nvSpPr>
      <xdr:spPr>
        <a:xfrm>
          <a:off x="1474216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41" name="直線コネクタ 640">
          <a:extLst>
            <a:ext uri="{FF2B5EF4-FFF2-40B4-BE49-F238E27FC236}">
              <a16:creationId xmlns:a16="http://schemas.microsoft.com/office/drawing/2014/main" id="{70FF3198-AAA1-4DB2-B4CD-B11FF46C71F3}"/>
            </a:ext>
          </a:extLst>
        </xdr:cNvPr>
        <xdr:cNvCxnSpPr/>
      </xdr:nvCxnSpPr>
      <xdr:spPr>
        <a:xfrm>
          <a:off x="14611350" y="10801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42" name="【学校施設】&#10;有形固定資産減価償却率最大値テキスト">
          <a:extLst>
            <a:ext uri="{FF2B5EF4-FFF2-40B4-BE49-F238E27FC236}">
              <a16:creationId xmlns:a16="http://schemas.microsoft.com/office/drawing/2014/main" id="{E0DF2825-316F-4112-AE74-F3434CCD0E4F}"/>
            </a:ext>
          </a:extLst>
        </xdr:cNvPr>
        <xdr:cNvSpPr txBox="1"/>
      </xdr:nvSpPr>
      <xdr:spPr>
        <a:xfrm>
          <a:off x="1474216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43" name="直線コネクタ 642">
          <a:extLst>
            <a:ext uri="{FF2B5EF4-FFF2-40B4-BE49-F238E27FC236}">
              <a16:creationId xmlns:a16="http://schemas.microsoft.com/office/drawing/2014/main" id="{512480B7-9133-49BB-9CA1-8B118A73678B}"/>
            </a:ext>
          </a:extLst>
        </xdr:cNvPr>
        <xdr:cNvCxnSpPr/>
      </xdr:nvCxnSpPr>
      <xdr:spPr>
        <a:xfrm>
          <a:off x="14611350" y="9725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644" name="【学校施設】&#10;有形固定資産減価償却率平均値テキスト">
          <a:extLst>
            <a:ext uri="{FF2B5EF4-FFF2-40B4-BE49-F238E27FC236}">
              <a16:creationId xmlns:a16="http://schemas.microsoft.com/office/drawing/2014/main" id="{3793241B-DCBD-46CA-B4BC-458E83FD071B}"/>
            </a:ext>
          </a:extLst>
        </xdr:cNvPr>
        <xdr:cNvSpPr txBox="1"/>
      </xdr:nvSpPr>
      <xdr:spPr>
        <a:xfrm>
          <a:off x="1474216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45" name="フローチャート: 判断 644">
          <a:extLst>
            <a:ext uri="{FF2B5EF4-FFF2-40B4-BE49-F238E27FC236}">
              <a16:creationId xmlns:a16="http://schemas.microsoft.com/office/drawing/2014/main" id="{9F928CE1-D475-4343-A144-58A09B6895D9}"/>
            </a:ext>
          </a:extLst>
        </xdr:cNvPr>
        <xdr:cNvSpPr/>
      </xdr:nvSpPr>
      <xdr:spPr>
        <a:xfrm>
          <a:off x="14649450" y="102781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46" name="フローチャート: 判断 645">
          <a:extLst>
            <a:ext uri="{FF2B5EF4-FFF2-40B4-BE49-F238E27FC236}">
              <a16:creationId xmlns:a16="http://schemas.microsoft.com/office/drawing/2014/main" id="{FF089487-1131-4A36-90B7-6AE2CB1C6642}"/>
            </a:ext>
          </a:extLst>
        </xdr:cNvPr>
        <xdr:cNvSpPr/>
      </xdr:nvSpPr>
      <xdr:spPr>
        <a:xfrm>
          <a:off x="13887450" y="102762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7" name="フローチャート: 判断 646">
          <a:extLst>
            <a:ext uri="{FF2B5EF4-FFF2-40B4-BE49-F238E27FC236}">
              <a16:creationId xmlns:a16="http://schemas.microsoft.com/office/drawing/2014/main" id="{0C91F6F7-847F-406D-97D8-8E296B3E2581}"/>
            </a:ext>
          </a:extLst>
        </xdr:cNvPr>
        <xdr:cNvSpPr/>
      </xdr:nvSpPr>
      <xdr:spPr>
        <a:xfrm>
          <a:off x="13089890" y="102552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48" name="フローチャート: 判断 647">
          <a:extLst>
            <a:ext uri="{FF2B5EF4-FFF2-40B4-BE49-F238E27FC236}">
              <a16:creationId xmlns:a16="http://schemas.microsoft.com/office/drawing/2014/main" id="{69DE5D61-7826-4F4C-A5A9-3F1BC6A54D63}"/>
            </a:ext>
          </a:extLst>
        </xdr:cNvPr>
        <xdr:cNvSpPr/>
      </xdr:nvSpPr>
      <xdr:spPr>
        <a:xfrm>
          <a:off x="12303760" y="1024953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649" name="フローチャート: 判断 648">
          <a:extLst>
            <a:ext uri="{FF2B5EF4-FFF2-40B4-BE49-F238E27FC236}">
              <a16:creationId xmlns:a16="http://schemas.microsoft.com/office/drawing/2014/main" id="{B87122D2-CF06-4885-9233-A938966E5A24}"/>
            </a:ext>
          </a:extLst>
        </xdr:cNvPr>
        <xdr:cNvSpPr/>
      </xdr:nvSpPr>
      <xdr:spPr>
        <a:xfrm>
          <a:off x="11487150" y="102419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540C70DB-2745-4A03-9679-6DF5696DE0BA}"/>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47D68E2C-6218-4F80-8FA5-E1C79BC02305}"/>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E9F41082-36E3-487F-B18A-30DC6D183201}"/>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674327D7-527B-4D65-A7A4-D3B248F06288}"/>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23451BE4-3544-4364-999D-7C096F88857C}"/>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655" name="楕円 654">
          <a:extLst>
            <a:ext uri="{FF2B5EF4-FFF2-40B4-BE49-F238E27FC236}">
              <a16:creationId xmlns:a16="http://schemas.microsoft.com/office/drawing/2014/main" id="{2C8D6040-999E-47B8-B92B-0894628405F0}"/>
            </a:ext>
          </a:extLst>
        </xdr:cNvPr>
        <xdr:cNvSpPr/>
      </xdr:nvSpPr>
      <xdr:spPr>
        <a:xfrm>
          <a:off x="14649450" y="102019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107332</xdr:rowOff>
    </xdr:from>
    <xdr:ext cx="405111" cy="259045"/>
    <xdr:sp macro="" textlink="">
      <xdr:nvSpPr>
        <xdr:cNvPr id="656" name="【学校施設】&#10;有形固定資産減価償却率該当値テキスト">
          <a:extLst>
            <a:ext uri="{FF2B5EF4-FFF2-40B4-BE49-F238E27FC236}">
              <a16:creationId xmlns:a16="http://schemas.microsoft.com/office/drawing/2014/main" id="{87B012B8-7060-46E7-A2DF-7AF6F82004F1}"/>
            </a:ext>
          </a:extLst>
        </xdr:cNvPr>
        <xdr:cNvSpPr txBox="1"/>
      </xdr:nvSpPr>
      <xdr:spPr>
        <a:xfrm>
          <a:off x="1474216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59690</xdr:rowOff>
    </xdr:from>
    <xdr:to>
      <xdr:col>81</xdr:col>
      <xdr:colOff>101600</xdr:colOff>
      <xdr:row>59</xdr:row>
      <xdr:rowOff>161290</xdr:rowOff>
    </xdr:to>
    <xdr:sp macro="" textlink="">
      <xdr:nvSpPr>
        <xdr:cNvPr id="657" name="楕円 656">
          <a:extLst>
            <a:ext uri="{FF2B5EF4-FFF2-40B4-BE49-F238E27FC236}">
              <a16:creationId xmlns:a16="http://schemas.microsoft.com/office/drawing/2014/main" id="{E928B99C-42B7-4611-AC46-418E37DE8C77}"/>
            </a:ext>
          </a:extLst>
        </xdr:cNvPr>
        <xdr:cNvSpPr/>
      </xdr:nvSpPr>
      <xdr:spPr>
        <a:xfrm>
          <a:off x="13887450" y="1017143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110490</xdr:rowOff>
    </xdr:from>
    <xdr:to>
      <xdr:col>85</xdr:col>
      <xdr:colOff>127000</xdr:colOff>
      <xdr:row>59</xdr:row>
      <xdr:rowOff>135255</xdr:rowOff>
    </xdr:to>
    <xdr:cxnSp macro="">
      <xdr:nvCxnSpPr>
        <xdr:cNvPr id="658" name="直線コネクタ 657">
          <a:extLst>
            <a:ext uri="{FF2B5EF4-FFF2-40B4-BE49-F238E27FC236}">
              <a16:creationId xmlns:a16="http://schemas.microsoft.com/office/drawing/2014/main" id="{A8766545-0720-4F75-9FE0-A28F4C24A297}"/>
            </a:ext>
          </a:extLst>
        </xdr:cNvPr>
        <xdr:cNvCxnSpPr/>
      </xdr:nvCxnSpPr>
      <xdr:spPr>
        <a:xfrm>
          <a:off x="13942060" y="10226040"/>
          <a:ext cx="762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659" name="楕円 658">
          <a:extLst>
            <a:ext uri="{FF2B5EF4-FFF2-40B4-BE49-F238E27FC236}">
              <a16:creationId xmlns:a16="http://schemas.microsoft.com/office/drawing/2014/main" id="{0706D9D6-8477-41CF-B98F-F04274F4E850}"/>
            </a:ext>
          </a:extLst>
        </xdr:cNvPr>
        <xdr:cNvSpPr/>
      </xdr:nvSpPr>
      <xdr:spPr>
        <a:xfrm>
          <a:off x="13089890" y="103276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110490</xdr:rowOff>
    </xdr:from>
    <xdr:to>
      <xdr:col>81</xdr:col>
      <xdr:colOff>50800</xdr:colOff>
      <xdr:row>60</xdr:row>
      <xdr:rowOff>91440</xdr:rowOff>
    </xdr:to>
    <xdr:cxnSp macro="">
      <xdr:nvCxnSpPr>
        <xdr:cNvPr id="660" name="直線コネクタ 659">
          <a:extLst>
            <a:ext uri="{FF2B5EF4-FFF2-40B4-BE49-F238E27FC236}">
              <a16:creationId xmlns:a16="http://schemas.microsoft.com/office/drawing/2014/main" id="{F1545E89-E508-4BC5-86F4-DB8B84242CC3}"/>
            </a:ext>
          </a:extLst>
        </xdr:cNvPr>
        <xdr:cNvCxnSpPr/>
      </xdr:nvCxnSpPr>
      <xdr:spPr>
        <a:xfrm flipV="1">
          <a:off x="13144500" y="10226040"/>
          <a:ext cx="79756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149225</xdr:rowOff>
    </xdr:from>
    <xdr:to>
      <xdr:col>72</xdr:col>
      <xdr:colOff>38100</xdr:colOff>
      <xdr:row>62</xdr:row>
      <xdr:rowOff>79375</xdr:rowOff>
    </xdr:to>
    <xdr:sp macro="" textlink="">
      <xdr:nvSpPr>
        <xdr:cNvPr id="661" name="楕円 660">
          <a:extLst>
            <a:ext uri="{FF2B5EF4-FFF2-40B4-BE49-F238E27FC236}">
              <a16:creationId xmlns:a16="http://schemas.microsoft.com/office/drawing/2014/main" id="{5302B421-A55D-4383-8239-4BC2D369BE4C}"/>
            </a:ext>
          </a:extLst>
        </xdr:cNvPr>
        <xdr:cNvSpPr/>
      </xdr:nvSpPr>
      <xdr:spPr>
        <a:xfrm>
          <a:off x="12303760" y="106076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62</xdr:row>
      <xdr:rowOff>28575</xdr:rowOff>
    </xdr:to>
    <xdr:cxnSp macro="">
      <xdr:nvCxnSpPr>
        <xdr:cNvPr id="662" name="直線コネクタ 661">
          <a:extLst>
            <a:ext uri="{FF2B5EF4-FFF2-40B4-BE49-F238E27FC236}">
              <a16:creationId xmlns:a16="http://schemas.microsoft.com/office/drawing/2014/main" id="{02A7BE9E-0F9B-4422-8504-235F84C7D24A}"/>
            </a:ext>
          </a:extLst>
        </xdr:cNvPr>
        <xdr:cNvCxnSpPr/>
      </xdr:nvCxnSpPr>
      <xdr:spPr>
        <a:xfrm flipV="1">
          <a:off x="12346940" y="10382250"/>
          <a:ext cx="79756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19685</xdr:rowOff>
    </xdr:from>
    <xdr:to>
      <xdr:col>67</xdr:col>
      <xdr:colOff>101600</xdr:colOff>
      <xdr:row>62</xdr:row>
      <xdr:rowOff>121285</xdr:rowOff>
    </xdr:to>
    <xdr:sp macro="" textlink="">
      <xdr:nvSpPr>
        <xdr:cNvPr id="663" name="楕円 662">
          <a:extLst>
            <a:ext uri="{FF2B5EF4-FFF2-40B4-BE49-F238E27FC236}">
              <a16:creationId xmlns:a16="http://schemas.microsoft.com/office/drawing/2014/main" id="{B4559F0C-10EF-4742-A42E-CC220B95C992}"/>
            </a:ext>
          </a:extLst>
        </xdr:cNvPr>
        <xdr:cNvSpPr/>
      </xdr:nvSpPr>
      <xdr:spPr>
        <a:xfrm>
          <a:off x="11487150" y="1064577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28575</xdr:rowOff>
    </xdr:from>
    <xdr:to>
      <xdr:col>71</xdr:col>
      <xdr:colOff>177800</xdr:colOff>
      <xdr:row>62</xdr:row>
      <xdr:rowOff>70485</xdr:rowOff>
    </xdr:to>
    <xdr:cxnSp macro="">
      <xdr:nvCxnSpPr>
        <xdr:cNvPr id="664" name="直線コネクタ 663">
          <a:extLst>
            <a:ext uri="{FF2B5EF4-FFF2-40B4-BE49-F238E27FC236}">
              <a16:creationId xmlns:a16="http://schemas.microsoft.com/office/drawing/2014/main" id="{CEE6B53C-BB9A-4A63-A613-172FD6EAE67C}"/>
            </a:ext>
          </a:extLst>
        </xdr:cNvPr>
        <xdr:cNvCxnSpPr/>
      </xdr:nvCxnSpPr>
      <xdr:spPr>
        <a:xfrm flipV="1">
          <a:off x="11541760" y="10656570"/>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665" name="n_1aveValue【学校施設】&#10;有形固定資産減価償却率">
          <a:extLst>
            <a:ext uri="{FF2B5EF4-FFF2-40B4-BE49-F238E27FC236}">
              <a16:creationId xmlns:a16="http://schemas.microsoft.com/office/drawing/2014/main" id="{80DAB314-C9E5-4FF3-8557-A7A26766B6F5}"/>
            </a:ext>
          </a:extLst>
        </xdr:cNvPr>
        <xdr:cNvSpPr txBox="1"/>
      </xdr:nvSpPr>
      <xdr:spPr>
        <a:xfrm>
          <a:off x="1373823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666" name="n_2aveValue【学校施設】&#10;有形固定資産減価償却率">
          <a:extLst>
            <a:ext uri="{FF2B5EF4-FFF2-40B4-BE49-F238E27FC236}">
              <a16:creationId xmlns:a16="http://schemas.microsoft.com/office/drawing/2014/main" id="{89FC9AC3-6C4E-43E1-8A16-31069B17559C}"/>
            </a:ext>
          </a:extLst>
        </xdr:cNvPr>
        <xdr:cNvSpPr txBox="1"/>
      </xdr:nvSpPr>
      <xdr:spPr>
        <a:xfrm>
          <a:off x="1295718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667" name="n_3aveValue【学校施設】&#10;有形固定資産減価償却率">
          <a:extLst>
            <a:ext uri="{FF2B5EF4-FFF2-40B4-BE49-F238E27FC236}">
              <a16:creationId xmlns:a16="http://schemas.microsoft.com/office/drawing/2014/main" id="{10FDBD1A-0F96-44BF-980F-A41203305B0A}"/>
            </a:ext>
          </a:extLst>
        </xdr:cNvPr>
        <xdr:cNvSpPr txBox="1"/>
      </xdr:nvSpPr>
      <xdr:spPr>
        <a:xfrm>
          <a:off x="1217105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71137</xdr:rowOff>
    </xdr:from>
    <xdr:ext cx="405111" cy="259045"/>
    <xdr:sp macro="" textlink="">
      <xdr:nvSpPr>
        <xdr:cNvPr id="668" name="n_4aveValue【学校施設】&#10;有形固定資産減価償却率">
          <a:extLst>
            <a:ext uri="{FF2B5EF4-FFF2-40B4-BE49-F238E27FC236}">
              <a16:creationId xmlns:a16="http://schemas.microsoft.com/office/drawing/2014/main" id="{5842EEF0-54E3-445C-A7D5-47F896DA5FFB}"/>
            </a:ext>
          </a:extLst>
        </xdr:cNvPr>
        <xdr:cNvSpPr txBox="1"/>
      </xdr:nvSpPr>
      <xdr:spPr>
        <a:xfrm>
          <a:off x="113544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6367</xdr:rowOff>
    </xdr:from>
    <xdr:ext cx="405111" cy="259045"/>
    <xdr:sp macro="" textlink="">
      <xdr:nvSpPr>
        <xdr:cNvPr id="669" name="n_1mainValue【学校施設】&#10;有形固定資産減価償却率">
          <a:extLst>
            <a:ext uri="{FF2B5EF4-FFF2-40B4-BE49-F238E27FC236}">
              <a16:creationId xmlns:a16="http://schemas.microsoft.com/office/drawing/2014/main" id="{1645D2E9-09B9-4FFE-9349-0057AA7A6938}"/>
            </a:ext>
          </a:extLst>
        </xdr:cNvPr>
        <xdr:cNvSpPr txBox="1"/>
      </xdr:nvSpPr>
      <xdr:spPr>
        <a:xfrm>
          <a:off x="1373823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70" name="n_2mainValue【学校施設】&#10;有形固定資産減価償却率">
          <a:extLst>
            <a:ext uri="{FF2B5EF4-FFF2-40B4-BE49-F238E27FC236}">
              <a16:creationId xmlns:a16="http://schemas.microsoft.com/office/drawing/2014/main" id="{07D72D10-D7DA-49BA-9E12-CB301AEBCA4F}"/>
            </a:ext>
          </a:extLst>
        </xdr:cNvPr>
        <xdr:cNvSpPr txBox="1"/>
      </xdr:nvSpPr>
      <xdr:spPr>
        <a:xfrm>
          <a:off x="1295718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70502</xdr:rowOff>
    </xdr:from>
    <xdr:ext cx="405111" cy="259045"/>
    <xdr:sp macro="" textlink="">
      <xdr:nvSpPr>
        <xdr:cNvPr id="671" name="n_3mainValue【学校施設】&#10;有形固定資産減価償却率">
          <a:extLst>
            <a:ext uri="{FF2B5EF4-FFF2-40B4-BE49-F238E27FC236}">
              <a16:creationId xmlns:a16="http://schemas.microsoft.com/office/drawing/2014/main" id="{1F6F4E71-8535-4EE2-8AE2-B45196CBBBEE}"/>
            </a:ext>
          </a:extLst>
        </xdr:cNvPr>
        <xdr:cNvSpPr txBox="1"/>
      </xdr:nvSpPr>
      <xdr:spPr>
        <a:xfrm>
          <a:off x="1217105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112412</xdr:rowOff>
    </xdr:from>
    <xdr:ext cx="405111" cy="259045"/>
    <xdr:sp macro="" textlink="">
      <xdr:nvSpPr>
        <xdr:cNvPr id="672" name="n_4mainValue【学校施設】&#10;有形固定資産減価償却率">
          <a:extLst>
            <a:ext uri="{FF2B5EF4-FFF2-40B4-BE49-F238E27FC236}">
              <a16:creationId xmlns:a16="http://schemas.microsoft.com/office/drawing/2014/main" id="{4D5F0F77-8E55-49EF-903F-BD26492D3ADB}"/>
            </a:ext>
          </a:extLst>
        </xdr:cNvPr>
        <xdr:cNvSpPr txBox="1"/>
      </xdr:nvSpPr>
      <xdr:spPr>
        <a:xfrm>
          <a:off x="113544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BD6812D7-1EE5-4CBF-AF7B-73EBD3B28625}"/>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FF127085-0F78-4E33-86A8-435DCC7C02AE}"/>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98A2537A-9706-471E-8DAC-0F5F161BAE81}"/>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5E5BEA9D-E299-4038-9FFB-00B7F1AC456A}"/>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1E73C2AE-A96C-44E0-8747-BAEE59FC7808}"/>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A5DD0CA6-E773-43E5-AD3F-22093FE18A33}"/>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BE2D0119-DD5F-4A12-AF44-C5489E33CF2D}"/>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D336D53E-BA1A-425E-8F99-ADE74EF2C6B7}"/>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A19418D3-4C90-4FB9-9FB4-40333D3EB44C}"/>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45976372-D8E8-4CA1-9772-35907D7E73A1}"/>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3" name="テキスト ボックス 682">
          <a:extLst>
            <a:ext uri="{FF2B5EF4-FFF2-40B4-BE49-F238E27FC236}">
              <a16:creationId xmlns:a16="http://schemas.microsoft.com/office/drawing/2014/main" id="{676FFB92-36C7-4703-8FA1-C94460BA6FF4}"/>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4" name="直線コネクタ 683">
          <a:extLst>
            <a:ext uri="{FF2B5EF4-FFF2-40B4-BE49-F238E27FC236}">
              <a16:creationId xmlns:a16="http://schemas.microsoft.com/office/drawing/2014/main" id="{17ED2338-2156-4582-A11A-DE28CC18586F}"/>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5" name="テキスト ボックス 684">
          <a:extLst>
            <a:ext uri="{FF2B5EF4-FFF2-40B4-BE49-F238E27FC236}">
              <a16:creationId xmlns:a16="http://schemas.microsoft.com/office/drawing/2014/main" id="{085FB9FA-AF6C-45B9-8BD2-B2617831D5AF}"/>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6" name="直線コネクタ 685">
          <a:extLst>
            <a:ext uri="{FF2B5EF4-FFF2-40B4-BE49-F238E27FC236}">
              <a16:creationId xmlns:a16="http://schemas.microsoft.com/office/drawing/2014/main" id="{69519E1E-EC8E-4873-BAAE-C5D034730492}"/>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7" name="テキスト ボックス 686">
          <a:extLst>
            <a:ext uri="{FF2B5EF4-FFF2-40B4-BE49-F238E27FC236}">
              <a16:creationId xmlns:a16="http://schemas.microsoft.com/office/drawing/2014/main" id="{AF3EF603-4FFD-4635-AE03-F38ED6D423C3}"/>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8" name="直線コネクタ 687">
          <a:extLst>
            <a:ext uri="{FF2B5EF4-FFF2-40B4-BE49-F238E27FC236}">
              <a16:creationId xmlns:a16="http://schemas.microsoft.com/office/drawing/2014/main" id="{C8C2988C-F20E-4944-9AF8-B102F378E003}"/>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9" name="テキスト ボックス 688">
          <a:extLst>
            <a:ext uri="{FF2B5EF4-FFF2-40B4-BE49-F238E27FC236}">
              <a16:creationId xmlns:a16="http://schemas.microsoft.com/office/drawing/2014/main" id="{0EC77B6B-B8CC-4531-92D8-91753FD3679E}"/>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0" name="直線コネクタ 689">
          <a:extLst>
            <a:ext uri="{FF2B5EF4-FFF2-40B4-BE49-F238E27FC236}">
              <a16:creationId xmlns:a16="http://schemas.microsoft.com/office/drawing/2014/main" id="{6C2044F5-A04D-4CF5-8CB0-0A6A6F9745B6}"/>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1" name="テキスト ボックス 690">
          <a:extLst>
            <a:ext uri="{FF2B5EF4-FFF2-40B4-BE49-F238E27FC236}">
              <a16:creationId xmlns:a16="http://schemas.microsoft.com/office/drawing/2014/main" id="{808153CE-D652-4D8B-95E1-FA1F53239FBC}"/>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2" name="直線コネクタ 691">
          <a:extLst>
            <a:ext uri="{FF2B5EF4-FFF2-40B4-BE49-F238E27FC236}">
              <a16:creationId xmlns:a16="http://schemas.microsoft.com/office/drawing/2014/main" id="{99D5C44B-7196-499A-9C18-EDA159FF2A85}"/>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3" name="テキスト ボックス 692">
          <a:extLst>
            <a:ext uri="{FF2B5EF4-FFF2-40B4-BE49-F238E27FC236}">
              <a16:creationId xmlns:a16="http://schemas.microsoft.com/office/drawing/2014/main" id="{A7FC6927-B952-4D4F-831A-E1E8381D3FDB}"/>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4" name="直線コネクタ 693">
          <a:extLst>
            <a:ext uri="{FF2B5EF4-FFF2-40B4-BE49-F238E27FC236}">
              <a16:creationId xmlns:a16="http://schemas.microsoft.com/office/drawing/2014/main" id="{3C7E867A-0B42-4DAA-8060-DD77ECE3E566}"/>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5" name="テキスト ボックス 694">
          <a:extLst>
            <a:ext uri="{FF2B5EF4-FFF2-40B4-BE49-F238E27FC236}">
              <a16:creationId xmlns:a16="http://schemas.microsoft.com/office/drawing/2014/main" id="{687F8956-54A8-410E-BC41-5F0288200D3E}"/>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6" name="直線コネクタ 695">
          <a:extLst>
            <a:ext uri="{FF2B5EF4-FFF2-40B4-BE49-F238E27FC236}">
              <a16:creationId xmlns:a16="http://schemas.microsoft.com/office/drawing/2014/main" id="{800251F3-F044-481B-ADCB-20C4196D5BF7}"/>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7" name="テキスト ボックス 696">
          <a:extLst>
            <a:ext uri="{FF2B5EF4-FFF2-40B4-BE49-F238E27FC236}">
              <a16:creationId xmlns:a16="http://schemas.microsoft.com/office/drawing/2014/main" id="{B0374FD6-E554-4EBA-9C7E-CC5BCAF70992}"/>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8" name="【学校施設】&#10;一人当たり面積グラフ枠">
          <a:extLst>
            <a:ext uri="{FF2B5EF4-FFF2-40B4-BE49-F238E27FC236}">
              <a16:creationId xmlns:a16="http://schemas.microsoft.com/office/drawing/2014/main" id="{AB74B853-1829-40C9-A5BB-9FBA89CC2AA6}"/>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99" name="直線コネクタ 698">
          <a:extLst>
            <a:ext uri="{FF2B5EF4-FFF2-40B4-BE49-F238E27FC236}">
              <a16:creationId xmlns:a16="http://schemas.microsoft.com/office/drawing/2014/main" id="{2C2B4676-4A74-49E0-ABD9-AB29C4FC2E1B}"/>
            </a:ext>
          </a:extLst>
        </xdr:cNvPr>
        <xdr:cNvCxnSpPr/>
      </xdr:nvCxnSpPr>
      <xdr:spPr>
        <a:xfrm flipV="1">
          <a:off x="19947254" y="9507148"/>
          <a:ext cx="0" cy="158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700" name="【学校施設】&#10;一人当たり面積最小値テキスト">
          <a:extLst>
            <a:ext uri="{FF2B5EF4-FFF2-40B4-BE49-F238E27FC236}">
              <a16:creationId xmlns:a16="http://schemas.microsoft.com/office/drawing/2014/main" id="{09DC9F7C-4150-4FDC-B1FC-A7703A9D6BC1}"/>
            </a:ext>
          </a:extLst>
        </xdr:cNvPr>
        <xdr:cNvSpPr txBox="1"/>
      </xdr:nvSpPr>
      <xdr:spPr>
        <a:xfrm>
          <a:off x="19985990" y="1109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701" name="直線コネクタ 700">
          <a:extLst>
            <a:ext uri="{FF2B5EF4-FFF2-40B4-BE49-F238E27FC236}">
              <a16:creationId xmlns:a16="http://schemas.microsoft.com/office/drawing/2014/main" id="{47123876-1123-4800-8409-28C9E2866677}"/>
            </a:ext>
          </a:extLst>
        </xdr:cNvPr>
        <xdr:cNvCxnSpPr/>
      </xdr:nvCxnSpPr>
      <xdr:spPr>
        <a:xfrm>
          <a:off x="19885660" y="11093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702" name="【学校施設】&#10;一人当たり面積最大値テキスト">
          <a:extLst>
            <a:ext uri="{FF2B5EF4-FFF2-40B4-BE49-F238E27FC236}">
              <a16:creationId xmlns:a16="http://schemas.microsoft.com/office/drawing/2014/main" id="{39ED769E-0277-4440-83DD-3F317338F539}"/>
            </a:ext>
          </a:extLst>
        </xdr:cNvPr>
        <xdr:cNvSpPr txBox="1"/>
      </xdr:nvSpPr>
      <xdr:spPr>
        <a:xfrm>
          <a:off x="19985990" y="927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703" name="直線コネクタ 702">
          <a:extLst>
            <a:ext uri="{FF2B5EF4-FFF2-40B4-BE49-F238E27FC236}">
              <a16:creationId xmlns:a16="http://schemas.microsoft.com/office/drawing/2014/main" id="{E70A2D43-BD18-47DA-A594-143C415A9F0B}"/>
            </a:ext>
          </a:extLst>
        </xdr:cNvPr>
        <xdr:cNvCxnSpPr/>
      </xdr:nvCxnSpPr>
      <xdr:spPr>
        <a:xfrm>
          <a:off x="19885660" y="9507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704" name="【学校施設】&#10;一人当たり面積平均値テキスト">
          <a:extLst>
            <a:ext uri="{FF2B5EF4-FFF2-40B4-BE49-F238E27FC236}">
              <a16:creationId xmlns:a16="http://schemas.microsoft.com/office/drawing/2014/main" id="{0AC77568-FA10-4E85-9427-9B269FC270C1}"/>
            </a:ext>
          </a:extLst>
        </xdr:cNvPr>
        <xdr:cNvSpPr txBox="1"/>
      </xdr:nvSpPr>
      <xdr:spPr>
        <a:xfrm>
          <a:off x="1998599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705" name="フローチャート: 判断 704">
          <a:extLst>
            <a:ext uri="{FF2B5EF4-FFF2-40B4-BE49-F238E27FC236}">
              <a16:creationId xmlns:a16="http://schemas.microsoft.com/office/drawing/2014/main" id="{75D18694-516C-4C9C-BAF2-77A382EDB39A}"/>
            </a:ext>
          </a:extLst>
        </xdr:cNvPr>
        <xdr:cNvSpPr/>
      </xdr:nvSpPr>
      <xdr:spPr>
        <a:xfrm>
          <a:off x="19904710" y="1076089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165064</xdr:rowOff>
    </xdr:from>
    <xdr:to>
      <xdr:col>112</xdr:col>
      <xdr:colOff>38100</xdr:colOff>
      <xdr:row>62</xdr:row>
      <xdr:rowOff>95214</xdr:rowOff>
    </xdr:to>
    <xdr:sp macro="" textlink="">
      <xdr:nvSpPr>
        <xdr:cNvPr id="706" name="フローチャート: 判断 705">
          <a:extLst>
            <a:ext uri="{FF2B5EF4-FFF2-40B4-BE49-F238E27FC236}">
              <a16:creationId xmlns:a16="http://schemas.microsoft.com/office/drawing/2014/main" id="{1D9D0739-ADDF-4AD7-B3C0-AE1DF7920939}"/>
            </a:ext>
          </a:extLst>
        </xdr:cNvPr>
        <xdr:cNvSpPr/>
      </xdr:nvSpPr>
      <xdr:spPr>
        <a:xfrm>
          <a:off x="19161760" y="106273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5697</xdr:rowOff>
    </xdr:from>
    <xdr:to>
      <xdr:col>107</xdr:col>
      <xdr:colOff>101600</xdr:colOff>
      <xdr:row>62</xdr:row>
      <xdr:rowOff>107297</xdr:rowOff>
    </xdr:to>
    <xdr:sp macro="" textlink="">
      <xdr:nvSpPr>
        <xdr:cNvPr id="707" name="フローチャート: 判断 706">
          <a:extLst>
            <a:ext uri="{FF2B5EF4-FFF2-40B4-BE49-F238E27FC236}">
              <a16:creationId xmlns:a16="http://schemas.microsoft.com/office/drawing/2014/main" id="{11677E1A-33A8-4AD1-8C75-DB758DE09AEC}"/>
            </a:ext>
          </a:extLst>
        </xdr:cNvPr>
        <xdr:cNvSpPr/>
      </xdr:nvSpPr>
      <xdr:spPr>
        <a:xfrm>
          <a:off x="18345150" y="106375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xdr:rowOff>
    </xdr:from>
    <xdr:to>
      <xdr:col>102</xdr:col>
      <xdr:colOff>165100</xdr:colOff>
      <xdr:row>62</xdr:row>
      <xdr:rowOff>112522</xdr:rowOff>
    </xdr:to>
    <xdr:sp macro="" textlink="">
      <xdr:nvSpPr>
        <xdr:cNvPr id="708" name="フローチャート: 判断 707">
          <a:extLst>
            <a:ext uri="{FF2B5EF4-FFF2-40B4-BE49-F238E27FC236}">
              <a16:creationId xmlns:a16="http://schemas.microsoft.com/office/drawing/2014/main" id="{771D4D4E-4016-4101-B9CD-988026CEAE74}"/>
            </a:ext>
          </a:extLst>
        </xdr:cNvPr>
        <xdr:cNvSpPr/>
      </xdr:nvSpPr>
      <xdr:spPr>
        <a:xfrm>
          <a:off x="17547590" y="1064272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144163</xdr:rowOff>
    </xdr:from>
    <xdr:to>
      <xdr:col>98</xdr:col>
      <xdr:colOff>38100</xdr:colOff>
      <xdr:row>62</xdr:row>
      <xdr:rowOff>74313</xdr:rowOff>
    </xdr:to>
    <xdr:sp macro="" textlink="">
      <xdr:nvSpPr>
        <xdr:cNvPr id="709" name="フローチャート: 判断 708">
          <a:extLst>
            <a:ext uri="{FF2B5EF4-FFF2-40B4-BE49-F238E27FC236}">
              <a16:creationId xmlns:a16="http://schemas.microsoft.com/office/drawing/2014/main" id="{5FBA6FC9-6190-48BE-94E5-EF80018C9994}"/>
            </a:ext>
          </a:extLst>
        </xdr:cNvPr>
        <xdr:cNvSpPr/>
      </xdr:nvSpPr>
      <xdr:spPr>
        <a:xfrm>
          <a:off x="16761460" y="1060070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E9A38A93-9B35-443C-9548-83373126831E}"/>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391E7ED2-8E91-4536-811E-0205756894AA}"/>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B1F79B1E-92FA-469A-B256-1A6660700A72}"/>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9A44F2D1-40F4-40F5-AAB4-47BC25597672}"/>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A93D54CE-9915-4339-A4A3-6FB66EE13264}"/>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40640</xdr:rowOff>
    </xdr:from>
    <xdr:to>
      <xdr:col>116</xdr:col>
      <xdr:colOff>114300</xdr:colOff>
      <xdr:row>63</xdr:row>
      <xdr:rowOff>142240</xdr:rowOff>
    </xdr:to>
    <xdr:sp macro="" textlink="">
      <xdr:nvSpPr>
        <xdr:cNvPr id="715" name="楕円 714">
          <a:extLst>
            <a:ext uri="{FF2B5EF4-FFF2-40B4-BE49-F238E27FC236}">
              <a16:creationId xmlns:a16="http://schemas.microsoft.com/office/drawing/2014/main" id="{B1588FD3-FCCA-4658-B669-E2517228BFF3}"/>
            </a:ext>
          </a:extLst>
        </xdr:cNvPr>
        <xdr:cNvSpPr/>
      </xdr:nvSpPr>
      <xdr:spPr>
        <a:xfrm>
          <a:off x="19904710" y="108419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19067</xdr:rowOff>
    </xdr:from>
    <xdr:ext cx="469744" cy="259045"/>
    <xdr:sp macro="" textlink="">
      <xdr:nvSpPr>
        <xdr:cNvPr id="716" name="【学校施設】&#10;一人当たり面積該当値テキスト">
          <a:extLst>
            <a:ext uri="{FF2B5EF4-FFF2-40B4-BE49-F238E27FC236}">
              <a16:creationId xmlns:a16="http://schemas.microsoft.com/office/drawing/2014/main" id="{969DF6FE-2946-4315-83E7-70C9F4B39A41}"/>
            </a:ext>
          </a:extLst>
        </xdr:cNvPr>
        <xdr:cNvSpPr txBox="1"/>
      </xdr:nvSpPr>
      <xdr:spPr>
        <a:xfrm>
          <a:off x="1998599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48804</xdr:rowOff>
    </xdr:from>
    <xdr:to>
      <xdr:col>112</xdr:col>
      <xdr:colOff>38100</xdr:colOff>
      <xdr:row>63</xdr:row>
      <xdr:rowOff>150404</xdr:rowOff>
    </xdr:to>
    <xdr:sp macro="" textlink="">
      <xdr:nvSpPr>
        <xdr:cNvPr id="717" name="楕円 716">
          <a:extLst>
            <a:ext uri="{FF2B5EF4-FFF2-40B4-BE49-F238E27FC236}">
              <a16:creationId xmlns:a16="http://schemas.microsoft.com/office/drawing/2014/main" id="{B291A0BD-C6F3-4DC8-ACE9-EBC215F3C4EA}"/>
            </a:ext>
          </a:extLst>
        </xdr:cNvPr>
        <xdr:cNvSpPr/>
      </xdr:nvSpPr>
      <xdr:spPr>
        <a:xfrm>
          <a:off x="19161760" y="1085205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91440</xdr:rowOff>
    </xdr:from>
    <xdr:to>
      <xdr:col>116</xdr:col>
      <xdr:colOff>63500</xdr:colOff>
      <xdr:row>63</xdr:row>
      <xdr:rowOff>99604</xdr:rowOff>
    </xdr:to>
    <xdr:cxnSp macro="">
      <xdr:nvCxnSpPr>
        <xdr:cNvPr id="718" name="直線コネクタ 717">
          <a:extLst>
            <a:ext uri="{FF2B5EF4-FFF2-40B4-BE49-F238E27FC236}">
              <a16:creationId xmlns:a16="http://schemas.microsoft.com/office/drawing/2014/main" id="{07DC1797-0AF0-4B7C-AF05-D3B3698D5B83}"/>
            </a:ext>
          </a:extLst>
        </xdr:cNvPr>
        <xdr:cNvCxnSpPr/>
      </xdr:nvCxnSpPr>
      <xdr:spPr>
        <a:xfrm flipV="1">
          <a:off x="19204940" y="10896600"/>
          <a:ext cx="74295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16473</xdr:rowOff>
    </xdr:from>
    <xdr:to>
      <xdr:col>107</xdr:col>
      <xdr:colOff>101600</xdr:colOff>
      <xdr:row>63</xdr:row>
      <xdr:rowOff>118073</xdr:rowOff>
    </xdr:to>
    <xdr:sp macro="" textlink="">
      <xdr:nvSpPr>
        <xdr:cNvPr id="719" name="楕円 718">
          <a:extLst>
            <a:ext uri="{FF2B5EF4-FFF2-40B4-BE49-F238E27FC236}">
              <a16:creationId xmlns:a16="http://schemas.microsoft.com/office/drawing/2014/main" id="{8DDCE3BC-2206-4D62-B71E-4EB1AED302E5}"/>
            </a:ext>
          </a:extLst>
        </xdr:cNvPr>
        <xdr:cNvSpPr/>
      </xdr:nvSpPr>
      <xdr:spPr>
        <a:xfrm>
          <a:off x="18345150" y="1082163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67273</xdr:rowOff>
    </xdr:from>
    <xdr:to>
      <xdr:col>111</xdr:col>
      <xdr:colOff>177800</xdr:colOff>
      <xdr:row>63</xdr:row>
      <xdr:rowOff>99604</xdr:rowOff>
    </xdr:to>
    <xdr:cxnSp macro="">
      <xdr:nvCxnSpPr>
        <xdr:cNvPr id="720" name="直線コネクタ 719">
          <a:extLst>
            <a:ext uri="{FF2B5EF4-FFF2-40B4-BE49-F238E27FC236}">
              <a16:creationId xmlns:a16="http://schemas.microsoft.com/office/drawing/2014/main" id="{16CE14D5-D09A-4217-946F-3CE33603E0E9}"/>
            </a:ext>
          </a:extLst>
        </xdr:cNvPr>
        <xdr:cNvCxnSpPr/>
      </xdr:nvCxnSpPr>
      <xdr:spPr>
        <a:xfrm>
          <a:off x="18399760" y="10866718"/>
          <a:ext cx="805180" cy="3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156246</xdr:rowOff>
    </xdr:from>
    <xdr:to>
      <xdr:col>102</xdr:col>
      <xdr:colOff>165100</xdr:colOff>
      <xdr:row>63</xdr:row>
      <xdr:rowOff>86396</xdr:rowOff>
    </xdr:to>
    <xdr:sp macro="" textlink="">
      <xdr:nvSpPr>
        <xdr:cNvPr id="721" name="楕円 720">
          <a:extLst>
            <a:ext uri="{FF2B5EF4-FFF2-40B4-BE49-F238E27FC236}">
              <a16:creationId xmlns:a16="http://schemas.microsoft.com/office/drawing/2014/main" id="{48C5B16D-92A5-412A-9BF9-BB2AF5ADCA46}"/>
            </a:ext>
          </a:extLst>
        </xdr:cNvPr>
        <xdr:cNvSpPr/>
      </xdr:nvSpPr>
      <xdr:spPr>
        <a:xfrm>
          <a:off x="17547590" y="10788051"/>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35596</xdr:rowOff>
    </xdr:from>
    <xdr:to>
      <xdr:col>107</xdr:col>
      <xdr:colOff>50800</xdr:colOff>
      <xdr:row>63</xdr:row>
      <xdr:rowOff>67273</xdr:rowOff>
    </xdr:to>
    <xdr:cxnSp macro="">
      <xdr:nvCxnSpPr>
        <xdr:cNvPr id="722" name="直線コネクタ 721">
          <a:extLst>
            <a:ext uri="{FF2B5EF4-FFF2-40B4-BE49-F238E27FC236}">
              <a16:creationId xmlns:a16="http://schemas.microsoft.com/office/drawing/2014/main" id="{4FE4F7EA-5CB6-416E-B7C4-39041A5FE21E}"/>
            </a:ext>
          </a:extLst>
        </xdr:cNvPr>
        <xdr:cNvCxnSpPr/>
      </xdr:nvCxnSpPr>
      <xdr:spPr>
        <a:xfrm>
          <a:off x="17602200" y="10836946"/>
          <a:ext cx="797560" cy="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162124</xdr:rowOff>
    </xdr:from>
    <xdr:to>
      <xdr:col>98</xdr:col>
      <xdr:colOff>38100</xdr:colOff>
      <xdr:row>63</xdr:row>
      <xdr:rowOff>92274</xdr:rowOff>
    </xdr:to>
    <xdr:sp macro="" textlink="">
      <xdr:nvSpPr>
        <xdr:cNvPr id="723" name="楕円 722">
          <a:extLst>
            <a:ext uri="{FF2B5EF4-FFF2-40B4-BE49-F238E27FC236}">
              <a16:creationId xmlns:a16="http://schemas.microsoft.com/office/drawing/2014/main" id="{8AB999FE-3F17-4653-B77D-AF905A3D315D}"/>
            </a:ext>
          </a:extLst>
        </xdr:cNvPr>
        <xdr:cNvSpPr/>
      </xdr:nvSpPr>
      <xdr:spPr>
        <a:xfrm>
          <a:off x="16761460" y="107939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35596</xdr:rowOff>
    </xdr:from>
    <xdr:to>
      <xdr:col>102</xdr:col>
      <xdr:colOff>114300</xdr:colOff>
      <xdr:row>63</xdr:row>
      <xdr:rowOff>41474</xdr:rowOff>
    </xdr:to>
    <xdr:cxnSp macro="">
      <xdr:nvCxnSpPr>
        <xdr:cNvPr id="724" name="直線コネクタ 723">
          <a:extLst>
            <a:ext uri="{FF2B5EF4-FFF2-40B4-BE49-F238E27FC236}">
              <a16:creationId xmlns:a16="http://schemas.microsoft.com/office/drawing/2014/main" id="{7D36A327-E2C1-45F3-8485-1C8D61A90D44}"/>
            </a:ext>
          </a:extLst>
        </xdr:cNvPr>
        <xdr:cNvCxnSpPr/>
      </xdr:nvCxnSpPr>
      <xdr:spPr>
        <a:xfrm flipV="1">
          <a:off x="16804640" y="10836946"/>
          <a:ext cx="79756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111741</xdr:rowOff>
    </xdr:from>
    <xdr:ext cx="469744" cy="259045"/>
    <xdr:sp macro="" textlink="">
      <xdr:nvSpPr>
        <xdr:cNvPr id="725" name="n_1aveValue【学校施設】&#10;一人当たり面積">
          <a:extLst>
            <a:ext uri="{FF2B5EF4-FFF2-40B4-BE49-F238E27FC236}">
              <a16:creationId xmlns:a16="http://schemas.microsoft.com/office/drawing/2014/main" id="{1C6F2DD9-53EB-4388-9B0A-30B5E918B2F1}"/>
            </a:ext>
          </a:extLst>
        </xdr:cNvPr>
        <xdr:cNvSpPr txBox="1"/>
      </xdr:nvSpPr>
      <xdr:spPr>
        <a:xfrm>
          <a:off x="18982132" y="1039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123824</xdr:rowOff>
    </xdr:from>
    <xdr:ext cx="469744" cy="259045"/>
    <xdr:sp macro="" textlink="">
      <xdr:nvSpPr>
        <xdr:cNvPr id="726" name="n_2aveValue【学校施設】&#10;一人当たり面積">
          <a:extLst>
            <a:ext uri="{FF2B5EF4-FFF2-40B4-BE49-F238E27FC236}">
              <a16:creationId xmlns:a16="http://schemas.microsoft.com/office/drawing/2014/main" id="{1614AA29-EB63-4E79-AC73-FDB4AEEA477B}"/>
            </a:ext>
          </a:extLst>
        </xdr:cNvPr>
        <xdr:cNvSpPr txBox="1"/>
      </xdr:nvSpPr>
      <xdr:spPr>
        <a:xfrm>
          <a:off x="18182032" y="1041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129049</xdr:rowOff>
    </xdr:from>
    <xdr:ext cx="469744" cy="259045"/>
    <xdr:sp macro="" textlink="">
      <xdr:nvSpPr>
        <xdr:cNvPr id="727" name="n_3aveValue【学校施設】&#10;一人当たり面積">
          <a:extLst>
            <a:ext uri="{FF2B5EF4-FFF2-40B4-BE49-F238E27FC236}">
              <a16:creationId xmlns:a16="http://schemas.microsoft.com/office/drawing/2014/main" id="{9065410C-11C2-4A68-9257-B9E7431AF56F}"/>
            </a:ext>
          </a:extLst>
        </xdr:cNvPr>
        <xdr:cNvSpPr txBox="1"/>
      </xdr:nvSpPr>
      <xdr:spPr>
        <a:xfrm>
          <a:off x="17384472" y="1041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90840</xdr:rowOff>
    </xdr:from>
    <xdr:ext cx="469744" cy="259045"/>
    <xdr:sp macro="" textlink="">
      <xdr:nvSpPr>
        <xdr:cNvPr id="728" name="n_4aveValue【学校施設】&#10;一人当たり面積">
          <a:extLst>
            <a:ext uri="{FF2B5EF4-FFF2-40B4-BE49-F238E27FC236}">
              <a16:creationId xmlns:a16="http://schemas.microsoft.com/office/drawing/2014/main" id="{BDD2B9C9-B29C-4ACF-8CEE-C673A25B81A8}"/>
            </a:ext>
          </a:extLst>
        </xdr:cNvPr>
        <xdr:cNvSpPr txBox="1"/>
      </xdr:nvSpPr>
      <xdr:spPr>
        <a:xfrm>
          <a:off x="16588817" y="103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141531</xdr:rowOff>
    </xdr:from>
    <xdr:ext cx="469744" cy="259045"/>
    <xdr:sp macro="" textlink="">
      <xdr:nvSpPr>
        <xdr:cNvPr id="729" name="n_1mainValue【学校施設】&#10;一人当たり面積">
          <a:extLst>
            <a:ext uri="{FF2B5EF4-FFF2-40B4-BE49-F238E27FC236}">
              <a16:creationId xmlns:a16="http://schemas.microsoft.com/office/drawing/2014/main" id="{D7C513F5-17E7-40DF-8A50-79C388F6B63E}"/>
            </a:ext>
          </a:extLst>
        </xdr:cNvPr>
        <xdr:cNvSpPr txBox="1"/>
      </xdr:nvSpPr>
      <xdr:spPr>
        <a:xfrm>
          <a:off x="18982132" y="109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109200</xdr:rowOff>
    </xdr:from>
    <xdr:ext cx="469744" cy="259045"/>
    <xdr:sp macro="" textlink="">
      <xdr:nvSpPr>
        <xdr:cNvPr id="730" name="n_2mainValue【学校施設】&#10;一人当たり面積">
          <a:extLst>
            <a:ext uri="{FF2B5EF4-FFF2-40B4-BE49-F238E27FC236}">
              <a16:creationId xmlns:a16="http://schemas.microsoft.com/office/drawing/2014/main" id="{C82F9395-7EAE-4E74-A48A-C861B13920F6}"/>
            </a:ext>
          </a:extLst>
        </xdr:cNvPr>
        <xdr:cNvSpPr txBox="1"/>
      </xdr:nvSpPr>
      <xdr:spPr>
        <a:xfrm>
          <a:off x="18182032" y="109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77523</xdr:rowOff>
    </xdr:from>
    <xdr:ext cx="469744" cy="259045"/>
    <xdr:sp macro="" textlink="">
      <xdr:nvSpPr>
        <xdr:cNvPr id="731" name="n_3mainValue【学校施設】&#10;一人当たり面積">
          <a:extLst>
            <a:ext uri="{FF2B5EF4-FFF2-40B4-BE49-F238E27FC236}">
              <a16:creationId xmlns:a16="http://schemas.microsoft.com/office/drawing/2014/main" id="{215BF7A8-B942-4AF3-8DD5-40E0698917C2}"/>
            </a:ext>
          </a:extLst>
        </xdr:cNvPr>
        <xdr:cNvSpPr txBox="1"/>
      </xdr:nvSpPr>
      <xdr:spPr>
        <a:xfrm>
          <a:off x="17384472" y="1087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83401</xdr:rowOff>
    </xdr:from>
    <xdr:ext cx="469744" cy="259045"/>
    <xdr:sp macro="" textlink="">
      <xdr:nvSpPr>
        <xdr:cNvPr id="732" name="n_4mainValue【学校施設】&#10;一人当たり面積">
          <a:extLst>
            <a:ext uri="{FF2B5EF4-FFF2-40B4-BE49-F238E27FC236}">
              <a16:creationId xmlns:a16="http://schemas.microsoft.com/office/drawing/2014/main" id="{EDA3CE32-4ABF-4AA0-ADA6-85F53E688484}"/>
            </a:ext>
          </a:extLst>
        </xdr:cNvPr>
        <xdr:cNvSpPr txBox="1"/>
      </xdr:nvSpPr>
      <xdr:spPr>
        <a:xfrm>
          <a:off x="16588817" y="1088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3" name="正方形/長方形 732">
          <a:extLst>
            <a:ext uri="{FF2B5EF4-FFF2-40B4-BE49-F238E27FC236}">
              <a16:creationId xmlns:a16="http://schemas.microsoft.com/office/drawing/2014/main" id="{549527C1-B5F9-455E-838D-DDA0B18E7BFB}"/>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4" name="正方形/長方形 733">
          <a:extLst>
            <a:ext uri="{FF2B5EF4-FFF2-40B4-BE49-F238E27FC236}">
              <a16:creationId xmlns:a16="http://schemas.microsoft.com/office/drawing/2014/main" id="{483BBC5F-0FAD-43D8-9E43-3C7FDD4D914F}"/>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5" name="正方形/長方形 734">
          <a:extLst>
            <a:ext uri="{FF2B5EF4-FFF2-40B4-BE49-F238E27FC236}">
              <a16:creationId xmlns:a16="http://schemas.microsoft.com/office/drawing/2014/main" id="{18873C8D-B480-446D-A2ED-343A5EB3823F}"/>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6" name="正方形/長方形 735">
          <a:extLst>
            <a:ext uri="{FF2B5EF4-FFF2-40B4-BE49-F238E27FC236}">
              <a16:creationId xmlns:a16="http://schemas.microsoft.com/office/drawing/2014/main" id="{273AAE2D-D2CA-4EF2-8CB6-5F9D0453F8F5}"/>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7" name="正方形/長方形 736">
          <a:extLst>
            <a:ext uri="{FF2B5EF4-FFF2-40B4-BE49-F238E27FC236}">
              <a16:creationId xmlns:a16="http://schemas.microsoft.com/office/drawing/2014/main" id="{32814643-8200-4F6B-A268-CB5AD4C3E5DD}"/>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8" name="正方形/長方形 737">
          <a:extLst>
            <a:ext uri="{FF2B5EF4-FFF2-40B4-BE49-F238E27FC236}">
              <a16:creationId xmlns:a16="http://schemas.microsoft.com/office/drawing/2014/main" id="{B436E633-FB91-49F0-AD5F-D8012976F472}"/>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9" name="正方形/長方形 738">
          <a:extLst>
            <a:ext uri="{FF2B5EF4-FFF2-40B4-BE49-F238E27FC236}">
              <a16:creationId xmlns:a16="http://schemas.microsoft.com/office/drawing/2014/main" id="{8EB22E71-1FDE-4029-A100-780505DD5118}"/>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正方形/長方形 739">
          <a:extLst>
            <a:ext uri="{FF2B5EF4-FFF2-40B4-BE49-F238E27FC236}">
              <a16:creationId xmlns:a16="http://schemas.microsoft.com/office/drawing/2014/main" id="{53F089DC-DAE9-4848-896A-B8B3DF5E5D0D}"/>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1" name="テキスト ボックス 740">
          <a:extLst>
            <a:ext uri="{FF2B5EF4-FFF2-40B4-BE49-F238E27FC236}">
              <a16:creationId xmlns:a16="http://schemas.microsoft.com/office/drawing/2014/main" id="{517A5269-A548-4D70-9043-19AFF20F2A5E}"/>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2" name="直線コネクタ 741">
          <a:extLst>
            <a:ext uri="{FF2B5EF4-FFF2-40B4-BE49-F238E27FC236}">
              <a16:creationId xmlns:a16="http://schemas.microsoft.com/office/drawing/2014/main" id="{5BE11A38-422F-491B-AABD-0BB9D6ABDEEB}"/>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3" name="テキスト ボックス 742">
          <a:extLst>
            <a:ext uri="{FF2B5EF4-FFF2-40B4-BE49-F238E27FC236}">
              <a16:creationId xmlns:a16="http://schemas.microsoft.com/office/drawing/2014/main" id="{DC634C94-7314-4F6A-8BB5-29E1EAD0E4EA}"/>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4" name="直線コネクタ 743">
          <a:extLst>
            <a:ext uri="{FF2B5EF4-FFF2-40B4-BE49-F238E27FC236}">
              <a16:creationId xmlns:a16="http://schemas.microsoft.com/office/drawing/2014/main" id="{C09E409F-704D-4AD5-B9AE-2BC17BBA5B47}"/>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5" name="テキスト ボックス 744">
          <a:extLst>
            <a:ext uri="{FF2B5EF4-FFF2-40B4-BE49-F238E27FC236}">
              <a16:creationId xmlns:a16="http://schemas.microsoft.com/office/drawing/2014/main" id="{FDC91947-FBBA-4692-85FA-A28D35400516}"/>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6" name="直線コネクタ 745">
          <a:extLst>
            <a:ext uri="{FF2B5EF4-FFF2-40B4-BE49-F238E27FC236}">
              <a16:creationId xmlns:a16="http://schemas.microsoft.com/office/drawing/2014/main" id="{354300EA-3F12-46D6-B465-A2BD02D441E7}"/>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7" name="テキスト ボックス 746">
          <a:extLst>
            <a:ext uri="{FF2B5EF4-FFF2-40B4-BE49-F238E27FC236}">
              <a16:creationId xmlns:a16="http://schemas.microsoft.com/office/drawing/2014/main" id="{D89A505C-BE16-4C9E-9564-F244118AB5E0}"/>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8" name="直線コネクタ 747">
          <a:extLst>
            <a:ext uri="{FF2B5EF4-FFF2-40B4-BE49-F238E27FC236}">
              <a16:creationId xmlns:a16="http://schemas.microsoft.com/office/drawing/2014/main" id="{5E3C03E3-FB39-411A-8D24-B5A7B57C5F67}"/>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9" name="テキスト ボックス 748">
          <a:extLst>
            <a:ext uri="{FF2B5EF4-FFF2-40B4-BE49-F238E27FC236}">
              <a16:creationId xmlns:a16="http://schemas.microsoft.com/office/drawing/2014/main" id="{53407558-79C5-4FD1-90A9-328B3B29CBB8}"/>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50" name="直線コネクタ 749">
          <a:extLst>
            <a:ext uri="{FF2B5EF4-FFF2-40B4-BE49-F238E27FC236}">
              <a16:creationId xmlns:a16="http://schemas.microsoft.com/office/drawing/2014/main" id="{403C3D2C-86BB-410E-AE25-1A770DEDDF7B}"/>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51" name="テキスト ボックス 750">
          <a:extLst>
            <a:ext uri="{FF2B5EF4-FFF2-40B4-BE49-F238E27FC236}">
              <a16:creationId xmlns:a16="http://schemas.microsoft.com/office/drawing/2014/main" id="{6903B209-AB3B-40D1-A986-01266DE1DC9E}"/>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52" name="直線コネクタ 751">
          <a:extLst>
            <a:ext uri="{FF2B5EF4-FFF2-40B4-BE49-F238E27FC236}">
              <a16:creationId xmlns:a16="http://schemas.microsoft.com/office/drawing/2014/main" id="{B650045C-5960-41BE-8971-AA64373CAF2C}"/>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3" name="テキスト ボックス 752">
          <a:extLst>
            <a:ext uri="{FF2B5EF4-FFF2-40B4-BE49-F238E27FC236}">
              <a16:creationId xmlns:a16="http://schemas.microsoft.com/office/drawing/2014/main" id="{901192CD-092C-43FC-AF73-86FEF1E5B8DF}"/>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4" name="直線コネクタ 753">
          <a:extLst>
            <a:ext uri="{FF2B5EF4-FFF2-40B4-BE49-F238E27FC236}">
              <a16:creationId xmlns:a16="http://schemas.microsoft.com/office/drawing/2014/main" id="{BDA317ED-975B-412F-BEDA-88E78A9FEFA6}"/>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5" name="テキスト ボックス 754">
          <a:extLst>
            <a:ext uri="{FF2B5EF4-FFF2-40B4-BE49-F238E27FC236}">
              <a16:creationId xmlns:a16="http://schemas.microsoft.com/office/drawing/2014/main" id="{0F56A405-D373-461D-8CE9-29693E15B3E7}"/>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6" name="直線コネクタ 755">
          <a:extLst>
            <a:ext uri="{FF2B5EF4-FFF2-40B4-BE49-F238E27FC236}">
              <a16:creationId xmlns:a16="http://schemas.microsoft.com/office/drawing/2014/main" id="{5C596C3A-1B63-4D55-9833-48B846C23F7A}"/>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a:extLst>
            <a:ext uri="{FF2B5EF4-FFF2-40B4-BE49-F238E27FC236}">
              <a16:creationId xmlns:a16="http://schemas.microsoft.com/office/drawing/2014/main" id="{2A4DEBAE-CF61-4273-9F64-866A8541FDDB}"/>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758" name="直線コネクタ 757">
          <a:extLst>
            <a:ext uri="{FF2B5EF4-FFF2-40B4-BE49-F238E27FC236}">
              <a16:creationId xmlns:a16="http://schemas.microsoft.com/office/drawing/2014/main" id="{F11E3788-72DA-438D-9D9F-CDBD4BFD3C84}"/>
            </a:ext>
          </a:extLst>
        </xdr:cNvPr>
        <xdr:cNvCxnSpPr/>
      </xdr:nvCxnSpPr>
      <xdr:spPr>
        <a:xfrm flipV="1">
          <a:off x="14703424" y="13364119"/>
          <a:ext cx="0" cy="155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9" name="【児童館】&#10;有形固定資産減価償却率最小値テキスト">
          <a:extLst>
            <a:ext uri="{FF2B5EF4-FFF2-40B4-BE49-F238E27FC236}">
              <a16:creationId xmlns:a16="http://schemas.microsoft.com/office/drawing/2014/main" id="{1AA458D3-E9E5-46DE-9902-97450051E69C}"/>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60" name="直線コネクタ 759">
          <a:extLst>
            <a:ext uri="{FF2B5EF4-FFF2-40B4-BE49-F238E27FC236}">
              <a16:creationId xmlns:a16="http://schemas.microsoft.com/office/drawing/2014/main" id="{D2A84F8E-3939-4B83-B263-98962630951E}"/>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761" name="【児童館】&#10;有形固定資産減価償却率最大値テキスト">
          <a:extLst>
            <a:ext uri="{FF2B5EF4-FFF2-40B4-BE49-F238E27FC236}">
              <a16:creationId xmlns:a16="http://schemas.microsoft.com/office/drawing/2014/main" id="{127B3B3A-E24F-440D-AB10-B3550402E25C}"/>
            </a:ext>
          </a:extLst>
        </xdr:cNvPr>
        <xdr:cNvSpPr txBox="1"/>
      </xdr:nvSpPr>
      <xdr:spPr>
        <a:xfrm>
          <a:off x="14742160" y="131355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762" name="直線コネクタ 761">
          <a:extLst>
            <a:ext uri="{FF2B5EF4-FFF2-40B4-BE49-F238E27FC236}">
              <a16:creationId xmlns:a16="http://schemas.microsoft.com/office/drawing/2014/main" id="{2C2C8802-9E2D-4F93-9547-40A3944F2173}"/>
            </a:ext>
          </a:extLst>
        </xdr:cNvPr>
        <xdr:cNvCxnSpPr/>
      </xdr:nvCxnSpPr>
      <xdr:spPr>
        <a:xfrm>
          <a:off x="14611350" y="13364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763" name="【児童館】&#10;有形固定資産減価償却率平均値テキスト">
          <a:extLst>
            <a:ext uri="{FF2B5EF4-FFF2-40B4-BE49-F238E27FC236}">
              <a16:creationId xmlns:a16="http://schemas.microsoft.com/office/drawing/2014/main" id="{C61668C9-C465-4C0A-B5D6-AAA9D717235F}"/>
            </a:ext>
          </a:extLst>
        </xdr:cNvPr>
        <xdr:cNvSpPr txBox="1"/>
      </xdr:nvSpPr>
      <xdr:spPr>
        <a:xfrm>
          <a:off x="14742160" y="14027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64" name="フローチャート: 判断 763">
          <a:extLst>
            <a:ext uri="{FF2B5EF4-FFF2-40B4-BE49-F238E27FC236}">
              <a16:creationId xmlns:a16="http://schemas.microsoft.com/office/drawing/2014/main" id="{EC4BEA46-7E3B-4217-B471-59B4673FF906}"/>
            </a:ext>
          </a:extLst>
        </xdr:cNvPr>
        <xdr:cNvSpPr/>
      </xdr:nvSpPr>
      <xdr:spPr>
        <a:xfrm>
          <a:off x="14649450" y="1418036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65" name="フローチャート: 判断 764">
          <a:extLst>
            <a:ext uri="{FF2B5EF4-FFF2-40B4-BE49-F238E27FC236}">
              <a16:creationId xmlns:a16="http://schemas.microsoft.com/office/drawing/2014/main" id="{558A3244-B216-4F79-A102-41D6FDD8275F}"/>
            </a:ext>
          </a:extLst>
        </xdr:cNvPr>
        <xdr:cNvSpPr/>
      </xdr:nvSpPr>
      <xdr:spPr>
        <a:xfrm>
          <a:off x="13887450" y="1413600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66" name="フローチャート: 判断 765">
          <a:extLst>
            <a:ext uri="{FF2B5EF4-FFF2-40B4-BE49-F238E27FC236}">
              <a16:creationId xmlns:a16="http://schemas.microsoft.com/office/drawing/2014/main" id="{258259C7-A57D-4056-9D6C-59A903318E00}"/>
            </a:ext>
          </a:extLst>
        </xdr:cNvPr>
        <xdr:cNvSpPr/>
      </xdr:nvSpPr>
      <xdr:spPr>
        <a:xfrm>
          <a:off x="13089890" y="1409681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7" name="フローチャート: 判断 766">
          <a:extLst>
            <a:ext uri="{FF2B5EF4-FFF2-40B4-BE49-F238E27FC236}">
              <a16:creationId xmlns:a16="http://schemas.microsoft.com/office/drawing/2014/main" id="{E0163B22-9076-4A38-BD80-E7B972163B1E}"/>
            </a:ext>
          </a:extLst>
        </xdr:cNvPr>
        <xdr:cNvSpPr/>
      </xdr:nvSpPr>
      <xdr:spPr>
        <a:xfrm>
          <a:off x="12303760" y="1415614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68" name="フローチャート: 判断 767">
          <a:extLst>
            <a:ext uri="{FF2B5EF4-FFF2-40B4-BE49-F238E27FC236}">
              <a16:creationId xmlns:a16="http://schemas.microsoft.com/office/drawing/2014/main" id="{ED04DFDE-2B89-4030-8E28-BA1F442666C4}"/>
            </a:ext>
          </a:extLst>
        </xdr:cNvPr>
        <xdr:cNvSpPr/>
      </xdr:nvSpPr>
      <xdr:spPr>
        <a:xfrm>
          <a:off x="11487150" y="1416022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EAFC26D7-E0C1-4971-828F-8DA2B531871D}"/>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7EE60B5D-49CE-41C4-8475-C9E5341E680F}"/>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FC570E45-8234-45B2-8E36-C345486758EA}"/>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63B4354A-C46E-4F1D-B4D5-6E1AD61249FB}"/>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9BB7CC4F-0729-45CE-B6B4-73A7F11B42E4}"/>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11793</xdr:rowOff>
    </xdr:from>
    <xdr:to>
      <xdr:col>85</xdr:col>
      <xdr:colOff>177800</xdr:colOff>
      <xdr:row>86</xdr:row>
      <xdr:rowOff>113393</xdr:rowOff>
    </xdr:to>
    <xdr:sp macro="" textlink="">
      <xdr:nvSpPr>
        <xdr:cNvPr id="774" name="楕円 773">
          <a:extLst>
            <a:ext uri="{FF2B5EF4-FFF2-40B4-BE49-F238E27FC236}">
              <a16:creationId xmlns:a16="http://schemas.microsoft.com/office/drawing/2014/main" id="{701E76F2-2ED1-4BAF-9468-EAE892BD3D4F}"/>
            </a:ext>
          </a:extLst>
        </xdr:cNvPr>
        <xdr:cNvSpPr/>
      </xdr:nvSpPr>
      <xdr:spPr>
        <a:xfrm>
          <a:off x="14649450" y="1476030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98170</xdr:rowOff>
    </xdr:from>
    <xdr:ext cx="405111" cy="259045"/>
    <xdr:sp macro="" textlink="">
      <xdr:nvSpPr>
        <xdr:cNvPr id="775" name="【児童館】&#10;有形固定資産減価償却率該当値テキスト">
          <a:extLst>
            <a:ext uri="{FF2B5EF4-FFF2-40B4-BE49-F238E27FC236}">
              <a16:creationId xmlns:a16="http://schemas.microsoft.com/office/drawing/2014/main" id="{199A0055-EE26-43A0-9895-352776612B28}"/>
            </a:ext>
          </a:extLst>
        </xdr:cNvPr>
        <xdr:cNvSpPr txBox="1"/>
      </xdr:nvSpPr>
      <xdr:spPr>
        <a:xfrm>
          <a:off x="14742160" y="14667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124461</xdr:rowOff>
    </xdr:from>
    <xdr:to>
      <xdr:col>81</xdr:col>
      <xdr:colOff>101600</xdr:colOff>
      <xdr:row>86</xdr:row>
      <xdr:rowOff>54611</xdr:rowOff>
    </xdr:to>
    <xdr:sp macro="" textlink="">
      <xdr:nvSpPr>
        <xdr:cNvPr id="776" name="楕円 775">
          <a:extLst>
            <a:ext uri="{FF2B5EF4-FFF2-40B4-BE49-F238E27FC236}">
              <a16:creationId xmlns:a16="http://schemas.microsoft.com/office/drawing/2014/main" id="{640BEF44-A679-42EB-839A-3FE5B455F903}"/>
            </a:ext>
          </a:extLst>
        </xdr:cNvPr>
        <xdr:cNvSpPr/>
      </xdr:nvSpPr>
      <xdr:spPr>
        <a:xfrm>
          <a:off x="13887450" y="146996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3811</xdr:rowOff>
    </xdr:from>
    <xdr:to>
      <xdr:col>85</xdr:col>
      <xdr:colOff>127000</xdr:colOff>
      <xdr:row>86</xdr:row>
      <xdr:rowOff>62593</xdr:rowOff>
    </xdr:to>
    <xdr:cxnSp macro="">
      <xdr:nvCxnSpPr>
        <xdr:cNvPr id="777" name="直線コネクタ 776">
          <a:extLst>
            <a:ext uri="{FF2B5EF4-FFF2-40B4-BE49-F238E27FC236}">
              <a16:creationId xmlns:a16="http://schemas.microsoft.com/office/drawing/2014/main" id="{0067A5B6-9F93-47B0-B75A-AEC33B0BF987}"/>
            </a:ext>
          </a:extLst>
        </xdr:cNvPr>
        <xdr:cNvCxnSpPr/>
      </xdr:nvCxnSpPr>
      <xdr:spPr>
        <a:xfrm>
          <a:off x="13942060" y="14750416"/>
          <a:ext cx="762000" cy="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65677</xdr:rowOff>
    </xdr:from>
    <xdr:to>
      <xdr:col>76</xdr:col>
      <xdr:colOff>165100</xdr:colOff>
      <xdr:row>85</xdr:row>
      <xdr:rowOff>167277</xdr:rowOff>
    </xdr:to>
    <xdr:sp macro="" textlink="">
      <xdr:nvSpPr>
        <xdr:cNvPr id="778" name="楕円 777">
          <a:extLst>
            <a:ext uri="{FF2B5EF4-FFF2-40B4-BE49-F238E27FC236}">
              <a16:creationId xmlns:a16="http://schemas.microsoft.com/office/drawing/2014/main" id="{7CA4332C-8344-48DD-ADFA-79592798EF17}"/>
            </a:ext>
          </a:extLst>
        </xdr:cNvPr>
        <xdr:cNvSpPr/>
      </xdr:nvSpPr>
      <xdr:spPr>
        <a:xfrm>
          <a:off x="13089890" y="1463702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116477</xdr:rowOff>
    </xdr:from>
    <xdr:to>
      <xdr:col>81</xdr:col>
      <xdr:colOff>50800</xdr:colOff>
      <xdr:row>86</xdr:row>
      <xdr:rowOff>3811</xdr:rowOff>
    </xdr:to>
    <xdr:cxnSp macro="">
      <xdr:nvCxnSpPr>
        <xdr:cNvPr id="779" name="直線コネクタ 778">
          <a:extLst>
            <a:ext uri="{FF2B5EF4-FFF2-40B4-BE49-F238E27FC236}">
              <a16:creationId xmlns:a16="http://schemas.microsoft.com/office/drawing/2014/main" id="{D934B987-BC02-4131-878C-3E8DB26B0B10}"/>
            </a:ext>
          </a:extLst>
        </xdr:cNvPr>
        <xdr:cNvCxnSpPr/>
      </xdr:nvCxnSpPr>
      <xdr:spPr>
        <a:xfrm>
          <a:off x="13144500" y="14689727"/>
          <a:ext cx="797560" cy="6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5262</xdr:rowOff>
    </xdr:from>
    <xdr:to>
      <xdr:col>72</xdr:col>
      <xdr:colOff>38100</xdr:colOff>
      <xdr:row>85</xdr:row>
      <xdr:rowOff>106862</xdr:rowOff>
    </xdr:to>
    <xdr:sp macro="" textlink="">
      <xdr:nvSpPr>
        <xdr:cNvPr id="780" name="楕円 779">
          <a:extLst>
            <a:ext uri="{FF2B5EF4-FFF2-40B4-BE49-F238E27FC236}">
              <a16:creationId xmlns:a16="http://schemas.microsoft.com/office/drawing/2014/main" id="{1FE0B0AB-69DC-4A2B-B441-FF23DBAE3CD7}"/>
            </a:ext>
          </a:extLst>
        </xdr:cNvPr>
        <xdr:cNvSpPr/>
      </xdr:nvSpPr>
      <xdr:spPr>
        <a:xfrm>
          <a:off x="12303760" y="145804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56062</xdr:rowOff>
    </xdr:from>
    <xdr:to>
      <xdr:col>76</xdr:col>
      <xdr:colOff>114300</xdr:colOff>
      <xdr:row>85</xdr:row>
      <xdr:rowOff>116477</xdr:rowOff>
    </xdr:to>
    <xdr:cxnSp macro="">
      <xdr:nvCxnSpPr>
        <xdr:cNvPr id="781" name="直線コネクタ 780">
          <a:extLst>
            <a:ext uri="{FF2B5EF4-FFF2-40B4-BE49-F238E27FC236}">
              <a16:creationId xmlns:a16="http://schemas.microsoft.com/office/drawing/2014/main" id="{75AA1732-AF9B-4427-90A8-0E91AFD08A6B}"/>
            </a:ext>
          </a:extLst>
        </xdr:cNvPr>
        <xdr:cNvCxnSpPr/>
      </xdr:nvCxnSpPr>
      <xdr:spPr>
        <a:xfrm>
          <a:off x="12346940" y="14633122"/>
          <a:ext cx="79756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124461</xdr:rowOff>
    </xdr:from>
    <xdr:to>
      <xdr:col>67</xdr:col>
      <xdr:colOff>101600</xdr:colOff>
      <xdr:row>85</xdr:row>
      <xdr:rowOff>54611</xdr:rowOff>
    </xdr:to>
    <xdr:sp macro="" textlink="">
      <xdr:nvSpPr>
        <xdr:cNvPr id="782" name="楕円 781">
          <a:extLst>
            <a:ext uri="{FF2B5EF4-FFF2-40B4-BE49-F238E27FC236}">
              <a16:creationId xmlns:a16="http://schemas.microsoft.com/office/drawing/2014/main" id="{E0A05464-8D37-403C-832C-277FAB3CE205}"/>
            </a:ext>
          </a:extLst>
        </xdr:cNvPr>
        <xdr:cNvSpPr/>
      </xdr:nvSpPr>
      <xdr:spPr>
        <a:xfrm>
          <a:off x="11487150" y="145281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3811</xdr:rowOff>
    </xdr:from>
    <xdr:to>
      <xdr:col>71</xdr:col>
      <xdr:colOff>177800</xdr:colOff>
      <xdr:row>85</xdr:row>
      <xdr:rowOff>56062</xdr:rowOff>
    </xdr:to>
    <xdr:cxnSp macro="">
      <xdr:nvCxnSpPr>
        <xdr:cNvPr id="783" name="直線コネクタ 782">
          <a:extLst>
            <a:ext uri="{FF2B5EF4-FFF2-40B4-BE49-F238E27FC236}">
              <a16:creationId xmlns:a16="http://schemas.microsoft.com/office/drawing/2014/main" id="{F64E7769-140A-46CC-BDEB-162B3E98AC67}"/>
            </a:ext>
          </a:extLst>
        </xdr:cNvPr>
        <xdr:cNvCxnSpPr/>
      </xdr:nvCxnSpPr>
      <xdr:spPr>
        <a:xfrm>
          <a:off x="11541760" y="14578966"/>
          <a:ext cx="80518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784" name="n_1aveValue【児童館】&#10;有形固定資産減価償却率">
          <a:extLst>
            <a:ext uri="{FF2B5EF4-FFF2-40B4-BE49-F238E27FC236}">
              <a16:creationId xmlns:a16="http://schemas.microsoft.com/office/drawing/2014/main" id="{F4EC08AA-C3B7-450C-8E5F-FCBC588CB4C1}"/>
            </a:ext>
          </a:extLst>
        </xdr:cNvPr>
        <xdr:cNvSpPr txBox="1"/>
      </xdr:nvSpPr>
      <xdr:spPr>
        <a:xfrm>
          <a:off x="13738234" y="1390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785" name="n_2aveValue【児童館】&#10;有形固定資産減価償却率">
          <a:extLst>
            <a:ext uri="{FF2B5EF4-FFF2-40B4-BE49-F238E27FC236}">
              <a16:creationId xmlns:a16="http://schemas.microsoft.com/office/drawing/2014/main" id="{EEFB8DCF-FA32-45BF-A192-1F4C6D52C492}"/>
            </a:ext>
          </a:extLst>
        </xdr:cNvPr>
        <xdr:cNvSpPr txBox="1"/>
      </xdr:nvSpPr>
      <xdr:spPr>
        <a:xfrm>
          <a:off x="1295718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86" name="n_3aveValue【児童館】&#10;有形固定資産減価償却率">
          <a:extLst>
            <a:ext uri="{FF2B5EF4-FFF2-40B4-BE49-F238E27FC236}">
              <a16:creationId xmlns:a16="http://schemas.microsoft.com/office/drawing/2014/main" id="{7B915287-0E3F-4322-94E0-3146BFD7CC88}"/>
            </a:ext>
          </a:extLst>
        </xdr:cNvPr>
        <xdr:cNvSpPr txBox="1"/>
      </xdr:nvSpPr>
      <xdr:spPr>
        <a:xfrm>
          <a:off x="1217105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87" name="n_4aveValue【児童館】&#10;有形固定資産減価償却率">
          <a:extLst>
            <a:ext uri="{FF2B5EF4-FFF2-40B4-BE49-F238E27FC236}">
              <a16:creationId xmlns:a16="http://schemas.microsoft.com/office/drawing/2014/main" id="{F93BCB08-1FC9-4FAF-90CC-036650934D10}"/>
            </a:ext>
          </a:extLst>
        </xdr:cNvPr>
        <xdr:cNvSpPr txBox="1"/>
      </xdr:nvSpPr>
      <xdr:spPr>
        <a:xfrm>
          <a:off x="11354444" y="1394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45738</xdr:rowOff>
    </xdr:from>
    <xdr:ext cx="405111" cy="259045"/>
    <xdr:sp macro="" textlink="">
      <xdr:nvSpPr>
        <xdr:cNvPr id="788" name="n_1mainValue【児童館】&#10;有形固定資産減価償却率">
          <a:extLst>
            <a:ext uri="{FF2B5EF4-FFF2-40B4-BE49-F238E27FC236}">
              <a16:creationId xmlns:a16="http://schemas.microsoft.com/office/drawing/2014/main" id="{A6CF3015-7873-43D4-8AB6-80E65D93EBC2}"/>
            </a:ext>
          </a:extLst>
        </xdr:cNvPr>
        <xdr:cNvSpPr txBox="1"/>
      </xdr:nvSpPr>
      <xdr:spPr>
        <a:xfrm>
          <a:off x="13738234" y="1479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158404</xdr:rowOff>
    </xdr:from>
    <xdr:ext cx="405111" cy="259045"/>
    <xdr:sp macro="" textlink="">
      <xdr:nvSpPr>
        <xdr:cNvPr id="789" name="n_2mainValue【児童館】&#10;有形固定資産減価償却率">
          <a:extLst>
            <a:ext uri="{FF2B5EF4-FFF2-40B4-BE49-F238E27FC236}">
              <a16:creationId xmlns:a16="http://schemas.microsoft.com/office/drawing/2014/main" id="{D798E373-3D68-4FAD-9091-B3EA811F9F80}"/>
            </a:ext>
          </a:extLst>
        </xdr:cNvPr>
        <xdr:cNvSpPr txBox="1"/>
      </xdr:nvSpPr>
      <xdr:spPr>
        <a:xfrm>
          <a:off x="12957184" y="1473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97989</xdr:rowOff>
    </xdr:from>
    <xdr:ext cx="405111" cy="259045"/>
    <xdr:sp macro="" textlink="">
      <xdr:nvSpPr>
        <xdr:cNvPr id="790" name="n_3mainValue【児童館】&#10;有形固定資産減価償却率">
          <a:extLst>
            <a:ext uri="{FF2B5EF4-FFF2-40B4-BE49-F238E27FC236}">
              <a16:creationId xmlns:a16="http://schemas.microsoft.com/office/drawing/2014/main" id="{12F6CA22-FC37-4CCC-9194-4FA6E19A0E99}"/>
            </a:ext>
          </a:extLst>
        </xdr:cNvPr>
        <xdr:cNvSpPr txBox="1"/>
      </xdr:nvSpPr>
      <xdr:spPr>
        <a:xfrm>
          <a:off x="12171054" y="1466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45738</xdr:rowOff>
    </xdr:from>
    <xdr:ext cx="405111" cy="259045"/>
    <xdr:sp macro="" textlink="">
      <xdr:nvSpPr>
        <xdr:cNvPr id="791" name="n_4mainValue【児童館】&#10;有形固定資産減価償却率">
          <a:extLst>
            <a:ext uri="{FF2B5EF4-FFF2-40B4-BE49-F238E27FC236}">
              <a16:creationId xmlns:a16="http://schemas.microsoft.com/office/drawing/2014/main" id="{DFCC58F5-ED74-4245-A878-4887FDDA3A46}"/>
            </a:ext>
          </a:extLst>
        </xdr:cNvPr>
        <xdr:cNvSpPr txBox="1"/>
      </xdr:nvSpPr>
      <xdr:spPr>
        <a:xfrm>
          <a:off x="11354444" y="1462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a:extLst>
            <a:ext uri="{FF2B5EF4-FFF2-40B4-BE49-F238E27FC236}">
              <a16:creationId xmlns:a16="http://schemas.microsoft.com/office/drawing/2014/main" id="{C23D618B-E34F-4ED2-A155-7C0830FC0F8E}"/>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a:extLst>
            <a:ext uri="{FF2B5EF4-FFF2-40B4-BE49-F238E27FC236}">
              <a16:creationId xmlns:a16="http://schemas.microsoft.com/office/drawing/2014/main" id="{732957AC-0BB2-4F18-A433-CCDBD9791D0C}"/>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a:extLst>
            <a:ext uri="{FF2B5EF4-FFF2-40B4-BE49-F238E27FC236}">
              <a16:creationId xmlns:a16="http://schemas.microsoft.com/office/drawing/2014/main" id="{1560D090-D55B-41D8-A73B-6AB485F11B22}"/>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a:extLst>
            <a:ext uri="{FF2B5EF4-FFF2-40B4-BE49-F238E27FC236}">
              <a16:creationId xmlns:a16="http://schemas.microsoft.com/office/drawing/2014/main" id="{4EC30985-D071-4310-A3F7-0AF5E6551C56}"/>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a:extLst>
            <a:ext uri="{FF2B5EF4-FFF2-40B4-BE49-F238E27FC236}">
              <a16:creationId xmlns:a16="http://schemas.microsoft.com/office/drawing/2014/main" id="{FEC0D3B7-EF4C-46ED-808B-E835E74A27C2}"/>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a:extLst>
            <a:ext uri="{FF2B5EF4-FFF2-40B4-BE49-F238E27FC236}">
              <a16:creationId xmlns:a16="http://schemas.microsoft.com/office/drawing/2014/main" id="{969F1084-0DDC-4545-816E-9B15E3B31A3C}"/>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a:extLst>
            <a:ext uri="{FF2B5EF4-FFF2-40B4-BE49-F238E27FC236}">
              <a16:creationId xmlns:a16="http://schemas.microsoft.com/office/drawing/2014/main" id="{18211346-0570-4AED-BB08-0EEC8B8332AA}"/>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a:extLst>
            <a:ext uri="{FF2B5EF4-FFF2-40B4-BE49-F238E27FC236}">
              <a16:creationId xmlns:a16="http://schemas.microsoft.com/office/drawing/2014/main" id="{A2B4454E-8399-4D29-AF84-B9FC6B299CE5}"/>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a:extLst>
            <a:ext uri="{FF2B5EF4-FFF2-40B4-BE49-F238E27FC236}">
              <a16:creationId xmlns:a16="http://schemas.microsoft.com/office/drawing/2014/main" id="{DED8459A-EAAB-4ADB-8DA2-7652D96CAAE0}"/>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a:extLst>
            <a:ext uri="{FF2B5EF4-FFF2-40B4-BE49-F238E27FC236}">
              <a16:creationId xmlns:a16="http://schemas.microsoft.com/office/drawing/2014/main" id="{EDB3F385-1615-47FF-ADA4-3CFC9E2CD8A7}"/>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802" name="直線コネクタ 801">
          <a:extLst>
            <a:ext uri="{FF2B5EF4-FFF2-40B4-BE49-F238E27FC236}">
              <a16:creationId xmlns:a16="http://schemas.microsoft.com/office/drawing/2014/main" id="{31591209-7FE1-462F-AC62-23FA28DE95BD}"/>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3" name="テキスト ボックス 802">
          <a:extLst>
            <a:ext uri="{FF2B5EF4-FFF2-40B4-BE49-F238E27FC236}">
              <a16:creationId xmlns:a16="http://schemas.microsoft.com/office/drawing/2014/main" id="{7F5EA173-1769-4E00-80E5-AFC466D7623D}"/>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4" name="直線コネクタ 803">
          <a:extLst>
            <a:ext uri="{FF2B5EF4-FFF2-40B4-BE49-F238E27FC236}">
              <a16:creationId xmlns:a16="http://schemas.microsoft.com/office/drawing/2014/main" id="{C4D3E195-5C38-433E-B8EA-20A555D77940}"/>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5" name="テキスト ボックス 804">
          <a:extLst>
            <a:ext uri="{FF2B5EF4-FFF2-40B4-BE49-F238E27FC236}">
              <a16:creationId xmlns:a16="http://schemas.microsoft.com/office/drawing/2014/main" id="{85845AD4-25F2-4A0B-963D-689F9976E8D6}"/>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6" name="直線コネクタ 805">
          <a:extLst>
            <a:ext uri="{FF2B5EF4-FFF2-40B4-BE49-F238E27FC236}">
              <a16:creationId xmlns:a16="http://schemas.microsoft.com/office/drawing/2014/main" id="{D2C4D9EE-8024-4106-A88F-2B5D2339AAD8}"/>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7" name="テキスト ボックス 806">
          <a:extLst>
            <a:ext uri="{FF2B5EF4-FFF2-40B4-BE49-F238E27FC236}">
              <a16:creationId xmlns:a16="http://schemas.microsoft.com/office/drawing/2014/main" id="{548136B7-1A88-472E-9D83-E61B421481F7}"/>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8" name="直線コネクタ 807">
          <a:extLst>
            <a:ext uri="{FF2B5EF4-FFF2-40B4-BE49-F238E27FC236}">
              <a16:creationId xmlns:a16="http://schemas.microsoft.com/office/drawing/2014/main" id="{9827BFB0-00EF-49A8-9579-8ADE499ED407}"/>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9" name="テキスト ボックス 808">
          <a:extLst>
            <a:ext uri="{FF2B5EF4-FFF2-40B4-BE49-F238E27FC236}">
              <a16:creationId xmlns:a16="http://schemas.microsoft.com/office/drawing/2014/main" id="{4FF81A8C-B059-4344-B17C-78093196391A}"/>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10" name="直線コネクタ 809">
          <a:extLst>
            <a:ext uri="{FF2B5EF4-FFF2-40B4-BE49-F238E27FC236}">
              <a16:creationId xmlns:a16="http://schemas.microsoft.com/office/drawing/2014/main" id="{F37059E7-9F4B-4B5F-935A-40B6EE81999A}"/>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1" name="テキスト ボックス 810">
          <a:extLst>
            <a:ext uri="{FF2B5EF4-FFF2-40B4-BE49-F238E27FC236}">
              <a16:creationId xmlns:a16="http://schemas.microsoft.com/office/drawing/2014/main" id="{532C4383-F466-45BB-8621-0FF15C2DDC95}"/>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a:extLst>
            <a:ext uri="{FF2B5EF4-FFF2-40B4-BE49-F238E27FC236}">
              <a16:creationId xmlns:a16="http://schemas.microsoft.com/office/drawing/2014/main" id="{C3D55B61-55F7-4A9D-A3C3-3D8BAD63AD97}"/>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a:extLst>
            <a:ext uri="{FF2B5EF4-FFF2-40B4-BE49-F238E27FC236}">
              <a16:creationId xmlns:a16="http://schemas.microsoft.com/office/drawing/2014/main" id="{3379D75A-6FC2-4579-A144-E804F7FF181A}"/>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児童館】&#10;一人当たり面積グラフ枠">
          <a:extLst>
            <a:ext uri="{FF2B5EF4-FFF2-40B4-BE49-F238E27FC236}">
              <a16:creationId xmlns:a16="http://schemas.microsoft.com/office/drawing/2014/main" id="{914294B5-1BA2-4A13-8BBA-B213A1E1FC84}"/>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815" name="直線コネクタ 814">
          <a:extLst>
            <a:ext uri="{FF2B5EF4-FFF2-40B4-BE49-F238E27FC236}">
              <a16:creationId xmlns:a16="http://schemas.microsoft.com/office/drawing/2014/main" id="{A418C2B9-9E4A-4D64-B9BA-94F4082C1DCC}"/>
            </a:ext>
          </a:extLst>
        </xdr:cNvPr>
        <xdr:cNvCxnSpPr/>
      </xdr:nvCxnSpPr>
      <xdr:spPr>
        <a:xfrm flipV="1">
          <a:off x="19947254" y="1333119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16" name="【児童館】&#10;一人当たり面積最小値テキスト">
          <a:extLst>
            <a:ext uri="{FF2B5EF4-FFF2-40B4-BE49-F238E27FC236}">
              <a16:creationId xmlns:a16="http://schemas.microsoft.com/office/drawing/2014/main" id="{BA85B70F-3870-48A2-A30A-8A6FADCCBE82}"/>
            </a:ext>
          </a:extLst>
        </xdr:cNvPr>
        <xdr:cNvSpPr txBox="1"/>
      </xdr:nvSpPr>
      <xdr:spPr>
        <a:xfrm>
          <a:off x="19985990" y="148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17" name="直線コネクタ 816">
          <a:extLst>
            <a:ext uri="{FF2B5EF4-FFF2-40B4-BE49-F238E27FC236}">
              <a16:creationId xmlns:a16="http://schemas.microsoft.com/office/drawing/2014/main" id="{D1424264-8B7D-4369-9EA8-DF3FA51A1020}"/>
            </a:ext>
          </a:extLst>
        </xdr:cNvPr>
        <xdr:cNvCxnSpPr/>
      </xdr:nvCxnSpPr>
      <xdr:spPr>
        <a:xfrm>
          <a:off x="19885660" y="14839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18" name="【児童館】&#10;一人当たり面積最大値テキスト">
          <a:extLst>
            <a:ext uri="{FF2B5EF4-FFF2-40B4-BE49-F238E27FC236}">
              <a16:creationId xmlns:a16="http://schemas.microsoft.com/office/drawing/2014/main" id="{6EF60EA3-CC89-4F66-A124-1F1B8D1B3E75}"/>
            </a:ext>
          </a:extLst>
        </xdr:cNvPr>
        <xdr:cNvSpPr txBox="1"/>
      </xdr:nvSpPr>
      <xdr:spPr>
        <a:xfrm>
          <a:off x="1998599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19" name="直線コネクタ 818">
          <a:extLst>
            <a:ext uri="{FF2B5EF4-FFF2-40B4-BE49-F238E27FC236}">
              <a16:creationId xmlns:a16="http://schemas.microsoft.com/office/drawing/2014/main" id="{CA41F8AE-4A23-44BF-80A6-AC5860A9DB5A}"/>
            </a:ext>
          </a:extLst>
        </xdr:cNvPr>
        <xdr:cNvCxnSpPr/>
      </xdr:nvCxnSpPr>
      <xdr:spPr>
        <a:xfrm>
          <a:off x="1988566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820" name="【児童館】&#10;一人当たり面積平均値テキスト">
          <a:extLst>
            <a:ext uri="{FF2B5EF4-FFF2-40B4-BE49-F238E27FC236}">
              <a16:creationId xmlns:a16="http://schemas.microsoft.com/office/drawing/2014/main" id="{DA9C5683-AE22-4DDA-9958-9FEB874A21F3}"/>
            </a:ext>
          </a:extLst>
        </xdr:cNvPr>
        <xdr:cNvSpPr txBox="1"/>
      </xdr:nvSpPr>
      <xdr:spPr>
        <a:xfrm>
          <a:off x="19985990" y="14375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21" name="フローチャート: 判断 820">
          <a:extLst>
            <a:ext uri="{FF2B5EF4-FFF2-40B4-BE49-F238E27FC236}">
              <a16:creationId xmlns:a16="http://schemas.microsoft.com/office/drawing/2014/main" id="{929712FD-B9C1-4D3B-8FBF-D34C038CF486}"/>
            </a:ext>
          </a:extLst>
        </xdr:cNvPr>
        <xdr:cNvSpPr/>
      </xdr:nvSpPr>
      <xdr:spPr>
        <a:xfrm>
          <a:off x="19904710" y="145281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822" name="フローチャート: 判断 821">
          <a:extLst>
            <a:ext uri="{FF2B5EF4-FFF2-40B4-BE49-F238E27FC236}">
              <a16:creationId xmlns:a16="http://schemas.microsoft.com/office/drawing/2014/main" id="{CC5526E9-9567-4E2B-A8D5-938519FA347A}"/>
            </a:ext>
          </a:extLst>
        </xdr:cNvPr>
        <xdr:cNvSpPr/>
      </xdr:nvSpPr>
      <xdr:spPr>
        <a:xfrm>
          <a:off x="19161760" y="145757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823" name="フローチャート: 判断 822">
          <a:extLst>
            <a:ext uri="{FF2B5EF4-FFF2-40B4-BE49-F238E27FC236}">
              <a16:creationId xmlns:a16="http://schemas.microsoft.com/office/drawing/2014/main" id="{7B6B7404-1B2E-44F7-93AF-931BD4C0C147}"/>
            </a:ext>
          </a:extLst>
        </xdr:cNvPr>
        <xdr:cNvSpPr/>
      </xdr:nvSpPr>
      <xdr:spPr>
        <a:xfrm>
          <a:off x="18345150" y="1457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24" name="フローチャート: 判断 823">
          <a:extLst>
            <a:ext uri="{FF2B5EF4-FFF2-40B4-BE49-F238E27FC236}">
              <a16:creationId xmlns:a16="http://schemas.microsoft.com/office/drawing/2014/main" id="{920A848B-B5CF-4BA5-B9E9-3AD13C90DCC2}"/>
            </a:ext>
          </a:extLst>
        </xdr:cNvPr>
        <xdr:cNvSpPr/>
      </xdr:nvSpPr>
      <xdr:spPr>
        <a:xfrm>
          <a:off x="17547590" y="145815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825" name="フローチャート: 判断 824">
          <a:extLst>
            <a:ext uri="{FF2B5EF4-FFF2-40B4-BE49-F238E27FC236}">
              <a16:creationId xmlns:a16="http://schemas.microsoft.com/office/drawing/2014/main" id="{2D066536-381B-4C01-9121-95A013367E87}"/>
            </a:ext>
          </a:extLst>
        </xdr:cNvPr>
        <xdr:cNvSpPr/>
      </xdr:nvSpPr>
      <xdr:spPr>
        <a:xfrm>
          <a:off x="16761460" y="145815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88F01158-1699-40DA-B789-34DF8657B800}"/>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7F5A9012-CC95-4F2D-BD69-66557DC5B197}"/>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ADAF6C8F-C132-4DF5-88FC-B07867CE1BA7}"/>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7C44141F-96A1-47A9-A092-6FDCD901476C}"/>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a:extLst>
            <a:ext uri="{FF2B5EF4-FFF2-40B4-BE49-F238E27FC236}">
              <a16:creationId xmlns:a16="http://schemas.microsoft.com/office/drawing/2014/main" id="{52E307A1-9701-4E7E-AD4A-F44E4F0A70E3}"/>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97789</xdr:rowOff>
    </xdr:from>
    <xdr:to>
      <xdr:col>116</xdr:col>
      <xdr:colOff>114300</xdr:colOff>
      <xdr:row>86</xdr:row>
      <xdr:rowOff>27939</xdr:rowOff>
    </xdr:to>
    <xdr:sp macro="" textlink="">
      <xdr:nvSpPr>
        <xdr:cNvPr id="831" name="楕円 830">
          <a:extLst>
            <a:ext uri="{FF2B5EF4-FFF2-40B4-BE49-F238E27FC236}">
              <a16:creationId xmlns:a16="http://schemas.microsoft.com/office/drawing/2014/main" id="{5A7FE253-40AC-437A-9A49-FCD601BF3DF5}"/>
            </a:ext>
          </a:extLst>
        </xdr:cNvPr>
        <xdr:cNvSpPr/>
      </xdr:nvSpPr>
      <xdr:spPr>
        <a:xfrm>
          <a:off x="19904710" y="146672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12716</xdr:rowOff>
    </xdr:from>
    <xdr:ext cx="469744" cy="259045"/>
    <xdr:sp macro="" textlink="">
      <xdr:nvSpPr>
        <xdr:cNvPr id="832" name="【児童館】&#10;一人当たり面積該当値テキスト">
          <a:extLst>
            <a:ext uri="{FF2B5EF4-FFF2-40B4-BE49-F238E27FC236}">
              <a16:creationId xmlns:a16="http://schemas.microsoft.com/office/drawing/2014/main" id="{1957F980-35FF-4264-8597-FC0080E28110}"/>
            </a:ext>
          </a:extLst>
        </xdr:cNvPr>
        <xdr:cNvSpPr txBox="1"/>
      </xdr:nvSpPr>
      <xdr:spPr>
        <a:xfrm>
          <a:off x="19985990" y="1458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97789</xdr:rowOff>
    </xdr:from>
    <xdr:to>
      <xdr:col>112</xdr:col>
      <xdr:colOff>38100</xdr:colOff>
      <xdr:row>86</xdr:row>
      <xdr:rowOff>27939</xdr:rowOff>
    </xdr:to>
    <xdr:sp macro="" textlink="">
      <xdr:nvSpPr>
        <xdr:cNvPr id="833" name="楕円 832">
          <a:extLst>
            <a:ext uri="{FF2B5EF4-FFF2-40B4-BE49-F238E27FC236}">
              <a16:creationId xmlns:a16="http://schemas.microsoft.com/office/drawing/2014/main" id="{C3551543-043D-498F-B1AE-EB3DFA522282}"/>
            </a:ext>
          </a:extLst>
        </xdr:cNvPr>
        <xdr:cNvSpPr/>
      </xdr:nvSpPr>
      <xdr:spPr>
        <a:xfrm>
          <a:off x="19161760" y="146672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148589</xdr:rowOff>
    </xdr:from>
    <xdr:to>
      <xdr:col>116</xdr:col>
      <xdr:colOff>63500</xdr:colOff>
      <xdr:row>85</xdr:row>
      <xdr:rowOff>148589</xdr:rowOff>
    </xdr:to>
    <xdr:cxnSp macro="">
      <xdr:nvCxnSpPr>
        <xdr:cNvPr id="834" name="直線コネクタ 833">
          <a:extLst>
            <a:ext uri="{FF2B5EF4-FFF2-40B4-BE49-F238E27FC236}">
              <a16:creationId xmlns:a16="http://schemas.microsoft.com/office/drawing/2014/main" id="{19E73370-3471-4CF4-9427-AA7760C71562}"/>
            </a:ext>
          </a:extLst>
        </xdr:cNvPr>
        <xdr:cNvCxnSpPr/>
      </xdr:nvCxnSpPr>
      <xdr:spPr>
        <a:xfrm>
          <a:off x="19204940" y="1471993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97789</xdr:rowOff>
    </xdr:from>
    <xdr:to>
      <xdr:col>107</xdr:col>
      <xdr:colOff>101600</xdr:colOff>
      <xdr:row>86</xdr:row>
      <xdr:rowOff>27939</xdr:rowOff>
    </xdr:to>
    <xdr:sp macro="" textlink="">
      <xdr:nvSpPr>
        <xdr:cNvPr id="835" name="楕円 834">
          <a:extLst>
            <a:ext uri="{FF2B5EF4-FFF2-40B4-BE49-F238E27FC236}">
              <a16:creationId xmlns:a16="http://schemas.microsoft.com/office/drawing/2014/main" id="{630B5F79-E30E-4B76-80EB-C3CF7B9C12A2}"/>
            </a:ext>
          </a:extLst>
        </xdr:cNvPr>
        <xdr:cNvSpPr/>
      </xdr:nvSpPr>
      <xdr:spPr>
        <a:xfrm>
          <a:off x="18345150" y="146672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148589</xdr:rowOff>
    </xdr:from>
    <xdr:to>
      <xdr:col>111</xdr:col>
      <xdr:colOff>177800</xdr:colOff>
      <xdr:row>85</xdr:row>
      <xdr:rowOff>148589</xdr:rowOff>
    </xdr:to>
    <xdr:cxnSp macro="">
      <xdr:nvCxnSpPr>
        <xdr:cNvPr id="836" name="直線コネクタ 835">
          <a:extLst>
            <a:ext uri="{FF2B5EF4-FFF2-40B4-BE49-F238E27FC236}">
              <a16:creationId xmlns:a16="http://schemas.microsoft.com/office/drawing/2014/main" id="{D9E4B802-BD77-409C-84E6-374B1D2D13B9}"/>
            </a:ext>
          </a:extLst>
        </xdr:cNvPr>
        <xdr:cNvCxnSpPr/>
      </xdr:nvCxnSpPr>
      <xdr:spPr>
        <a:xfrm>
          <a:off x="18399760" y="1471993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97789</xdr:rowOff>
    </xdr:from>
    <xdr:to>
      <xdr:col>102</xdr:col>
      <xdr:colOff>165100</xdr:colOff>
      <xdr:row>86</xdr:row>
      <xdr:rowOff>27939</xdr:rowOff>
    </xdr:to>
    <xdr:sp macro="" textlink="">
      <xdr:nvSpPr>
        <xdr:cNvPr id="837" name="楕円 836">
          <a:extLst>
            <a:ext uri="{FF2B5EF4-FFF2-40B4-BE49-F238E27FC236}">
              <a16:creationId xmlns:a16="http://schemas.microsoft.com/office/drawing/2014/main" id="{4597178F-B972-45FB-A7C0-CF2102A92496}"/>
            </a:ext>
          </a:extLst>
        </xdr:cNvPr>
        <xdr:cNvSpPr/>
      </xdr:nvSpPr>
      <xdr:spPr>
        <a:xfrm>
          <a:off x="17547590" y="146672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148589</xdr:rowOff>
    </xdr:from>
    <xdr:to>
      <xdr:col>107</xdr:col>
      <xdr:colOff>50800</xdr:colOff>
      <xdr:row>85</xdr:row>
      <xdr:rowOff>148589</xdr:rowOff>
    </xdr:to>
    <xdr:cxnSp macro="">
      <xdr:nvCxnSpPr>
        <xdr:cNvPr id="838" name="直線コネクタ 837">
          <a:extLst>
            <a:ext uri="{FF2B5EF4-FFF2-40B4-BE49-F238E27FC236}">
              <a16:creationId xmlns:a16="http://schemas.microsoft.com/office/drawing/2014/main" id="{427E7EFE-3E7A-411D-92AB-F5959C0F3EFB}"/>
            </a:ext>
          </a:extLst>
        </xdr:cNvPr>
        <xdr:cNvCxnSpPr/>
      </xdr:nvCxnSpPr>
      <xdr:spPr>
        <a:xfrm>
          <a:off x="17602200" y="1471993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105411</xdr:rowOff>
    </xdr:from>
    <xdr:to>
      <xdr:col>98</xdr:col>
      <xdr:colOff>38100</xdr:colOff>
      <xdr:row>86</xdr:row>
      <xdr:rowOff>35561</xdr:rowOff>
    </xdr:to>
    <xdr:sp macro="" textlink="">
      <xdr:nvSpPr>
        <xdr:cNvPr id="839" name="楕円 838">
          <a:extLst>
            <a:ext uri="{FF2B5EF4-FFF2-40B4-BE49-F238E27FC236}">
              <a16:creationId xmlns:a16="http://schemas.microsoft.com/office/drawing/2014/main" id="{7DBB876D-1A9A-4250-8211-F84B6980D272}"/>
            </a:ext>
          </a:extLst>
        </xdr:cNvPr>
        <xdr:cNvSpPr/>
      </xdr:nvSpPr>
      <xdr:spPr>
        <a:xfrm>
          <a:off x="16761460" y="1467675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148589</xdr:rowOff>
    </xdr:from>
    <xdr:to>
      <xdr:col>102</xdr:col>
      <xdr:colOff>114300</xdr:colOff>
      <xdr:row>85</xdr:row>
      <xdr:rowOff>156211</xdr:rowOff>
    </xdr:to>
    <xdr:cxnSp macro="">
      <xdr:nvCxnSpPr>
        <xdr:cNvPr id="840" name="直線コネクタ 839">
          <a:extLst>
            <a:ext uri="{FF2B5EF4-FFF2-40B4-BE49-F238E27FC236}">
              <a16:creationId xmlns:a16="http://schemas.microsoft.com/office/drawing/2014/main" id="{3328D582-47A5-40A7-B5FA-E5CEA2E749D8}"/>
            </a:ext>
          </a:extLst>
        </xdr:cNvPr>
        <xdr:cNvCxnSpPr/>
      </xdr:nvCxnSpPr>
      <xdr:spPr>
        <a:xfrm flipV="1">
          <a:off x="16804640" y="14719934"/>
          <a:ext cx="79756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116857</xdr:rowOff>
    </xdr:from>
    <xdr:ext cx="469744" cy="259045"/>
    <xdr:sp macro="" textlink="">
      <xdr:nvSpPr>
        <xdr:cNvPr id="841" name="n_1aveValue【児童館】&#10;一人当たり面積">
          <a:extLst>
            <a:ext uri="{FF2B5EF4-FFF2-40B4-BE49-F238E27FC236}">
              <a16:creationId xmlns:a16="http://schemas.microsoft.com/office/drawing/2014/main" id="{E0A01A91-A436-4A76-8B35-6836165290AE}"/>
            </a:ext>
          </a:extLst>
        </xdr:cNvPr>
        <xdr:cNvSpPr txBox="1"/>
      </xdr:nvSpPr>
      <xdr:spPr>
        <a:xfrm>
          <a:off x="18982132"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842" name="n_2aveValue【児童館】&#10;一人当たり面積">
          <a:extLst>
            <a:ext uri="{FF2B5EF4-FFF2-40B4-BE49-F238E27FC236}">
              <a16:creationId xmlns:a16="http://schemas.microsoft.com/office/drawing/2014/main" id="{C1E4CD36-E35A-4026-BDBF-886391DCDD35}"/>
            </a:ext>
          </a:extLst>
        </xdr:cNvPr>
        <xdr:cNvSpPr txBox="1"/>
      </xdr:nvSpPr>
      <xdr:spPr>
        <a:xfrm>
          <a:off x="18182032"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43" name="n_3aveValue【児童館】&#10;一人当たり面積">
          <a:extLst>
            <a:ext uri="{FF2B5EF4-FFF2-40B4-BE49-F238E27FC236}">
              <a16:creationId xmlns:a16="http://schemas.microsoft.com/office/drawing/2014/main" id="{4DB21B0A-D753-411E-A757-EC8881BF5074}"/>
            </a:ext>
          </a:extLst>
        </xdr:cNvPr>
        <xdr:cNvSpPr txBox="1"/>
      </xdr:nvSpPr>
      <xdr:spPr>
        <a:xfrm>
          <a:off x="17384472" y="143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844" name="n_4aveValue【児童館】&#10;一人当たり面積">
          <a:extLst>
            <a:ext uri="{FF2B5EF4-FFF2-40B4-BE49-F238E27FC236}">
              <a16:creationId xmlns:a16="http://schemas.microsoft.com/office/drawing/2014/main" id="{17BD57F5-7A33-449C-8462-8B77F8187294}"/>
            </a:ext>
          </a:extLst>
        </xdr:cNvPr>
        <xdr:cNvSpPr txBox="1"/>
      </xdr:nvSpPr>
      <xdr:spPr>
        <a:xfrm>
          <a:off x="16588817" y="143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19066</xdr:rowOff>
    </xdr:from>
    <xdr:ext cx="469744" cy="259045"/>
    <xdr:sp macro="" textlink="">
      <xdr:nvSpPr>
        <xdr:cNvPr id="845" name="n_1mainValue【児童館】&#10;一人当たり面積">
          <a:extLst>
            <a:ext uri="{FF2B5EF4-FFF2-40B4-BE49-F238E27FC236}">
              <a16:creationId xmlns:a16="http://schemas.microsoft.com/office/drawing/2014/main" id="{201061A4-A66E-41E0-8899-3733C0611EDE}"/>
            </a:ext>
          </a:extLst>
        </xdr:cNvPr>
        <xdr:cNvSpPr txBox="1"/>
      </xdr:nvSpPr>
      <xdr:spPr>
        <a:xfrm>
          <a:off x="18982132" y="147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19066</xdr:rowOff>
    </xdr:from>
    <xdr:ext cx="469744" cy="259045"/>
    <xdr:sp macro="" textlink="">
      <xdr:nvSpPr>
        <xdr:cNvPr id="846" name="n_2mainValue【児童館】&#10;一人当たり面積">
          <a:extLst>
            <a:ext uri="{FF2B5EF4-FFF2-40B4-BE49-F238E27FC236}">
              <a16:creationId xmlns:a16="http://schemas.microsoft.com/office/drawing/2014/main" id="{CA01B0F6-0F5A-4221-ACFD-DE862D9DC79F}"/>
            </a:ext>
          </a:extLst>
        </xdr:cNvPr>
        <xdr:cNvSpPr txBox="1"/>
      </xdr:nvSpPr>
      <xdr:spPr>
        <a:xfrm>
          <a:off x="18182032" y="147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19066</xdr:rowOff>
    </xdr:from>
    <xdr:ext cx="469744" cy="259045"/>
    <xdr:sp macro="" textlink="">
      <xdr:nvSpPr>
        <xdr:cNvPr id="847" name="n_3mainValue【児童館】&#10;一人当たり面積">
          <a:extLst>
            <a:ext uri="{FF2B5EF4-FFF2-40B4-BE49-F238E27FC236}">
              <a16:creationId xmlns:a16="http://schemas.microsoft.com/office/drawing/2014/main" id="{2175A279-3311-4F87-8EF9-459E4CBA1665}"/>
            </a:ext>
          </a:extLst>
        </xdr:cNvPr>
        <xdr:cNvSpPr txBox="1"/>
      </xdr:nvSpPr>
      <xdr:spPr>
        <a:xfrm>
          <a:off x="17384472" y="147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26688</xdr:rowOff>
    </xdr:from>
    <xdr:ext cx="469744" cy="259045"/>
    <xdr:sp macro="" textlink="">
      <xdr:nvSpPr>
        <xdr:cNvPr id="848" name="n_4mainValue【児童館】&#10;一人当たり面積">
          <a:extLst>
            <a:ext uri="{FF2B5EF4-FFF2-40B4-BE49-F238E27FC236}">
              <a16:creationId xmlns:a16="http://schemas.microsoft.com/office/drawing/2014/main" id="{99654F71-6999-4067-BFCD-2CC72F8C3AEA}"/>
            </a:ext>
          </a:extLst>
        </xdr:cNvPr>
        <xdr:cNvSpPr txBox="1"/>
      </xdr:nvSpPr>
      <xdr:spPr>
        <a:xfrm>
          <a:off x="16588817" y="147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a:extLst>
            <a:ext uri="{FF2B5EF4-FFF2-40B4-BE49-F238E27FC236}">
              <a16:creationId xmlns:a16="http://schemas.microsoft.com/office/drawing/2014/main" id="{C1CEF70E-5C59-4DBA-A662-869A7FC32D2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a:extLst>
            <a:ext uri="{FF2B5EF4-FFF2-40B4-BE49-F238E27FC236}">
              <a16:creationId xmlns:a16="http://schemas.microsoft.com/office/drawing/2014/main" id="{EC80BD73-0695-4F49-BC4F-1D4BABC3CAD2}"/>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a:extLst>
            <a:ext uri="{FF2B5EF4-FFF2-40B4-BE49-F238E27FC236}">
              <a16:creationId xmlns:a16="http://schemas.microsoft.com/office/drawing/2014/main" id="{BC7E2527-376A-4998-AD84-D69B091B95F2}"/>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a:extLst>
            <a:ext uri="{FF2B5EF4-FFF2-40B4-BE49-F238E27FC236}">
              <a16:creationId xmlns:a16="http://schemas.microsoft.com/office/drawing/2014/main" id="{2DC30F3F-C8F8-49E5-92AC-0B75A350FE63}"/>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a:extLst>
            <a:ext uri="{FF2B5EF4-FFF2-40B4-BE49-F238E27FC236}">
              <a16:creationId xmlns:a16="http://schemas.microsoft.com/office/drawing/2014/main" id="{8CDBA49C-1520-4309-9505-750DFA96FFE7}"/>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a:extLst>
            <a:ext uri="{FF2B5EF4-FFF2-40B4-BE49-F238E27FC236}">
              <a16:creationId xmlns:a16="http://schemas.microsoft.com/office/drawing/2014/main" id="{96947B93-D661-4A3E-B114-502E7767C486}"/>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a:extLst>
            <a:ext uri="{FF2B5EF4-FFF2-40B4-BE49-F238E27FC236}">
              <a16:creationId xmlns:a16="http://schemas.microsoft.com/office/drawing/2014/main" id="{DBF0B9AF-7337-4526-AE50-9435B8B5841A}"/>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a:extLst>
            <a:ext uri="{FF2B5EF4-FFF2-40B4-BE49-F238E27FC236}">
              <a16:creationId xmlns:a16="http://schemas.microsoft.com/office/drawing/2014/main" id="{6C6769D5-F2BC-47ED-9232-DF8F242AD8D2}"/>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a:extLst>
            <a:ext uri="{FF2B5EF4-FFF2-40B4-BE49-F238E27FC236}">
              <a16:creationId xmlns:a16="http://schemas.microsoft.com/office/drawing/2014/main" id="{B17715BF-950D-4BBE-91CD-0F042CC6D0CB}"/>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a:extLst>
            <a:ext uri="{FF2B5EF4-FFF2-40B4-BE49-F238E27FC236}">
              <a16:creationId xmlns:a16="http://schemas.microsoft.com/office/drawing/2014/main" id="{134A3A75-A248-4997-866F-A42DD9400E69}"/>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a:extLst>
            <a:ext uri="{FF2B5EF4-FFF2-40B4-BE49-F238E27FC236}">
              <a16:creationId xmlns:a16="http://schemas.microsoft.com/office/drawing/2014/main" id="{42CC32B0-BD21-48E5-9278-7ED076ADF168}"/>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60" name="直線コネクタ 859">
          <a:extLst>
            <a:ext uri="{FF2B5EF4-FFF2-40B4-BE49-F238E27FC236}">
              <a16:creationId xmlns:a16="http://schemas.microsoft.com/office/drawing/2014/main" id="{53EB14BB-0D93-4745-A0B4-EC7BCA68AD75}"/>
            </a:ext>
          </a:extLst>
        </xdr:cNvPr>
        <xdr:cNvCxnSpPr/>
      </xdr:nvCxnSpPr>
      <xdr:spPr>
        <a:xfrm>
          <a:off x="1120394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61" name="テキスト ボックス 860">
          <a:extLst>
            <a:ext uri="{FF2B5EF4-FFF2-40B4-BE49-F238E27FC236}">
              <a16:creationId xmlns:a16="http://schemas.microsoft.com/office/drawing/2014/main" id="{3AA87A10-EF3D-42D7-885A-ABA586C88681}"/>
            </a:ext>
          </a:extLst>
        </xdr:cNvPr>
        <xdr:cNvSpPr txBox="1"/>
      </xdr:nvSpPr>
      <xdr:spPr>
        <a:xfrm>
          <a:off x="1080153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62" name="直線コネクタ 861">
          <a:extLst>
            <a:ext uri="{FF2B5EF4-FFF2-40B4-BE49-F238E27FC236}">
              <a16:creationId xmlns:a16="http://schemas.microsoft.com/office/drawing/2014/main" id="{98E2056C-1695-4FD5-99B3-E34BBFBBBC63}"/>
            </a:ext>
          </a:extLst>
        </xdr:cNvPr>
        <xdr:cNvCxnSpPr/>
      </xdr:nvCxnSpPr>
      <xdr:spPr>
        <a:xfrm>
          <a:off x="1120394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63" name="テキスト ボックス 862">
          <a:extLst>
            <a:ext uri="{FF2B5EF4-FFF2-40B4-BE49-F238E27FC236}">
              <a16:creationId xmlns:a16="http://schemas.microsoft.com/office/drawing/2014/main" id="{876FB0E5-38CB-4F16-89D4-EEF3FC50D180}"/>
            </a:ext>
          </a:extLst>
        </xdr:cNvPr>
        <xdr:cNvSpPr txBox="1"/>
      </xdr:nvSpPr>
      <xdr:spPr>
        <a:xfrm>
          <a:off x="10842791" y="1799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64" name="直線コネクタ 863">
          <a:extLst>
            <a:ext uri="{FF2B5EF4-FFF2-40B4-BE49-F238E27FC236}">
              <a16:creationId xmlns:a16="http://schemas.microsoft.com/office/drawing/2014/main" id="{FFBECF5A-AE7A-4EB0-B9D9-4F6CE25A939E}"/>
            </a:ext>
          </a:extLst>
        </xdr:cNvPr>
        <xdr:cNvCxnSpPr/>
      </xdr:nvCxnSpPr>
      <xdr:spPr>
        <a:xfrm>
          <a:off x="1120394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65" name="テキスト ボックス 864">
          <a:extLst>
            <a:ext uri="{FF2B5EF4-FFF2-40B4-BE49-F238E27FC236}">
              <a16:creationId xmlns:a16="http://schemas.microsoft.com/office/drawing/2014/main" id="{F9F81C3B-B92D-4D44-9CF3-A85D70DDED47}"/>
            </a:ext>
          </a:extLst>
        </xdr:cNvPr>
        <xdr:cNvSpPr txBox="1"/>
      </xdr:nvSpPr>
      <xdr:spPr>
        <a:xfrm>
          <a:off x="10842791" y="1753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6" name="直線コネクタ 865">
          <a:extLst>
            <a:ext uri="{FF2B5EF4-FFF2-40B4-BE49-F238E27FC236}">
              <a16:creationId xmlns:a16="http://schemas.microsoft.com/office/drawing/2014/main" id="{77D3A04C-3553-44E1-A685-AED3703C5A3B}"/>
            </a:ext>
          </a:extLst>
        </xdr:cNvPr>
        <xdr:cNvCxnSpPr/>
      </xdr:nvCxnSpPr>
      <xdr:spPr>
        <a:xfrm>
          <a:off x="1120394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7" name="テキスト ボックス 866">
          <a:extLst>
            <a:ext uri="{FF2B5EF4-FFF2-40B4-BE49-F238E27FC236}">
              <a16:creationId xmlns:a16="http://schemas.microsoft.com/office/drawing/2014/main" id="{9CAE60A8-549D-45BB-9CC1-FE59BEE2C1DE}"/>
            </a:ext>
          </a:extLst>
        </xdr:cNvPr>
        <xdr:cNvSpPr txBox="1"/>
      </xdr:nvSpPr>
      <xdr:spPr>
        <a:xfrm>
          <a:off x="10842791" y="1707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17DFE38C-51E2-4CDF-ADA0-5FF0DC721F4D}"/>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9" name="テキスト ボックス 868">
          <a:extLst>
            <a:ext uri="{FF2B5EF4-FFF2-40B4-BE49-F238E27FC236}">
              <a16:creationId xmlns:a16="http://schemas.microsoft.com/office/drawing/2014/main" id="{230C947D-9311-4EA3-911F-C530BB04E290}"/>
            </a:ext>
          </a:extLst>
        </xdr:cNvPr>
        <xdr:cNvSpPr txBox="1"/>
      </xdr:nvSpPr>
      <xdr:spPr>
        <a:xfrm>
          <a:off x="10842791" y="1662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a:extLst>
            <a:ext uri="{FF2B5EF4-FFF2-40B4-BE49-F238E27FC236}">
              <a16:creationId xmlns:a16="http://schemas.microsoft.com/office/drawing/2014/main" id="{A995E1ED-8620-4698-A4BA-67361A0CA476}"/>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871" name="直線コネクタ 870">
          <a:extLst>
            <a:ext uri="{FF2B5EF4-FFF2-40B4-BE49-F238E27FC236}">
              <a16:creationId xmlns:a16="http://schemas.microsoft.com/office/drawing/2014/main" id="{527F6EC9-ED8B-4E15-BAD9-7EC96B0BF188}"/>
            </a:ext>
          </a:extLst>
        </xdr:cNvPr>
        <xdr:cNvCxnSpPr/>
      </xdr:nvCxnSpPr>
      <xdr:spPr>
        <a:xfrm flipV="1">
          <a:off x="14703424" y="17180052"/>
          <a:ext cx="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872" name="【公民館】&#10;有形固定資産減価償却率最小値テキスト">
          <a:extLst>
            <a:ext uri="{FF2B5EF4-FFF2-40B4-BE49-F238E27FC236}">
              <a16:creationId xmlns:a16="http://schemas.microsoft.com/office/drawing/2014/main" id="{0B2D5C2F-FC9D-435A-AA23-BEE351CE8FA6}"/>
            </a:ext>
          </a:extLst>
        </xdr:cNvPr>
        <xdr:cNvSpPr txBox="1"/>
      </xdr:nvSpPr>
      <xdr:spPr>
        <a:xfrm>
          <a:off x="14742160" y="185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873" name="直線コネクタ 872">
          <a:extLst>
            <a:ext uri="{FF2B5EF4-FFF2-40B4-BE49-F238E27FC236}">
              <a16:creationId xmlns:a16="http://schemas.microsoft.com/office/drawing/2014/main" id="{EAE7B383-4139-4E21-823D-C559A488D900}"/>
            </a:ext>
          </a:extLst>
        </xdr:cNvPr>
        <xdr:cNvCxnSpPr/>
      </xdr:nvCxnSpPr>
      <xdr:spPr>
        <a:xfrm>
          <a:off x="14611350" y="185428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874" name="【公民館】&#10;有形固定資産減価償却率最大値テキスト">
          <a:extLst>
            <a:ext uri="{FF2B5EF4-FFF2-40B4-BE49-F238E27FC236}">
              <a16:creationId xmlns:a16="http://schemas.microsoft.com/office/drawing/2014/main" id="{996F305F-1B92-434F-A687-DC189F6A2817}"/>
            </a:ext>
          </a:extLst>
        </xdr:cNvPr>
        <xdr:cNvSpPr txBox="1"/>
      </xdr:nvSpPr>
      <xdr:spPr>
        <a:xfrm>
          <a:off x="1474216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875" name="直線コネクタ 874">
          <a:extLst>
            <a:ext uri="{FF2B5EF4-FFF2-40B4-BE49-F238E27FC236}">
              <a16:creationId xmlns:a16="http://schemas.microsoft.com/office/drawing/2014/main" id="{09751DC2-C43F-4E4A-9298-7CDD843D7A94}"/>
            </a:ext>
          </a:extLst>
        </xdr:cNvPr>
        <xdr:cNvCxnSpPr/>
      </xdr:nvCxnSpPr>
      <xdr:spPr>
        <a:xfrm>
          <a:off x="14611350" y="171800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8399</xdr:rowOff>
    </xdr:from>
    <xdr:ext cx="405111" cy="259045"/>
    <xdr:sp macro="" textlink="">
      <xdr:nvSpPr>
        <xdr:cNvPr id="876" name="【公民館】&#10;有形固定資産減価償却率平均値テキスト">
          <a:extLst>
            <a:ext uri="{FF2B5EF4-FFF2-40B4-BE49-F238E27FC236}">
              <a16:creationId xmlns:a16="http://schemas.microsoft.com/office/drawing/2014/main" id="{28AFECBC-A2D2-46D8-A349-4ED826F8B5AB}"/>
            </a:ext>
          </a:extLst>
        </xdr:cNvPr>
        <xdr:cNvSpPr txBox="1"/>
      </xdr:nvSpPr>
      <xdr:spPr>
        <a:xfrm>
          <a:off x="14742160" y="17841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877" name="フローチャート: 判断 876">
          <a:extLst>
            <a:ext uri="{FF2B5EF4-FFF2-40B4-BE49-F238E27FC236}">
              <a16:creationId xmlns:a16="http://schemas.microsoft.com/office/drawing/2014/main" id="{906A818B-2DE2-4B00-9BD3-21AC9D437E90}"/>
            </a:ext>
          </a:extLst>
        </xdr:cNvPr>
        <xdr:cNvSpPr/>
      </xdr:nvSpPr>
      <xdr:spPr>
        <a:xfrm>
          <a:off x="14649450" y="1785886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82550</xdr:rowOff>
    </xdr:from>
    <xdr:to>
      <xdr:col>81</xdr:col>
      <xdr:colOff>101600</xdr:colOff>
      <xdr:row>104</xdr:row>
      <xdr:rowOff>12700</xdr:rowOff>
    </xdr:to>
    <xdr:sp macro="" textlink="">
      <xdr:nvSpPr>
        <xdr:cNvPr id="878" name="フローチャート: 判断 877">
          <a:extLst>
            <a:ext uri="{FF2B5EF4-FFF2-40B4-BE49-F238E27FC236}">
              <a16:creationId xmlns:a16="http://schemas.microsoft.com/office/drawing/2014/main" id="{E4252DFA-2050-48DB-813E-BF96CA50927B}"/>
            </a:ext>
          </a:extLst>
        </xdr:cNvPr>
        <xdr:cNvSpPr/>
      </xdr:nvSpPr>
      <xdr:spPr>
        <a:xfrm>
          <a:off x="13887450" y="177438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879" name="フローチャート: 判断 878">
          <a:extLst>
            <a:ext uri="{FF2B5EF4-FFF2-40B4-BE49-F238E27FC236}">
              <a16:creationId xmlns:a16="http://schemas.microsoft.com/office/drawing/2014/main" id="{BDDB6E62-DD76-40DB-9774-FDDE893F3AE8}"/>
            </a:ext>
          </a:extLst>
        </xdr:cNvPr>
        <xdr:cNvSpPr/>
      </xdr:nvSpPr>
      <xdr:spPr>
        <a:xfrm>
          <a:off x="13089890" y="1774609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880" name="フローチャート: 判断 879">
          <a:extLst>
            <a:ext uri="{FF2B5EF4-FFF2-40B4-BE49-F238E27FC236}">
              <a16:creationId xmlns:a16="http://schemas.microsoft.com/office/drawing/2014/main" id="{AC67177A-3E51-4E65-84A0-0C1FA0B075DB}"/>
            </a:ext>
          </a:extLst>
        </xdr:cNvPr>
        <xdr:cNvSpPr/>
      </xdr:nvSpPr>
      <xdr:spPr>
        <a:xfrm>
          <a:off x="12303760" y="1772399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77978</xdr:rowOff>
    </xdr:from>
    <xdr:to>
      <xdr:col>67</xdr:col>
      <xdr:colOff>101600</xdr:colOff>
      <xdr:row>104</xdr:row>
      <xdr:rowOff>8128</xdr:rowOff>
    </xdr:to>
    <xdr:sp macro="" textlink="">
      <xdr:nvSpPr>
        <xdr:cNvPr id="881" name="フローチャート: 判断 880">
          <a:extLst>
            <a:ext uri="{FF2B5EF4-FFF2-40B4-BE49-F238E27FC236}">
              <a16:creationId xmlns:a16="http://schemas.microsoft.com/office/drawing/2014/main" id="{C44C1023-4F8F-4DBA-A672-37D9A00AD90B}"/>
            </a:ext>
          </a:extLst>
        </xdr:cNvPr>
        <xdr:cNvSpPr/>
      </xdr:nvSpPr>
      <xdr:spPr>
        <a:xfrm>
          <a:off x="11487150" y="1773732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969268D3-BAE5-409A-A0B3-44C17F73F297}"/>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484E7BCC-2773-4962-AE96-DC4D06AE4EF9}"/>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B1AEE4-50BD-4378-A2DD-71FE57CC2AB7}"/>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EB3A3067-96D6-4BA1-BA4E-BA244634F6FF}"/>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722F80DD-E844-40D2-AEFA-25B25ACE88DC}"/>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xdr:rowOff>
    </xdr:from>
    <xdr:to>
      <xdr:col>85</xdr:col>
      <xdr:colOff>177800</xdr:colOff>
      <xdr:row>103</xdr:row>
      <xdr:rowOff>117856</xdr:rowOff>
    </xdr:to>
    <xdr:sp macro="" textlink="">
      <xdr:nvSpPr>
        <xdr:cNvPr id="887" name="楕円 886">
          <a:extLst>
            <a:ext uri="{FF2B5EF4-FFF2-40B4-BE49-F238E27FC236}">
              <a16:creationId xmlns:a16="http://schemas.microsoft.com/office/drawing/2014/main" id="{9DE51093-A405-4A9E-943B-78BDA8AE0745}"/>
            </a:ext>
          </a:extLst>
        </xdr:cNvPr>
        <xdr:cNvSpPr/>
      </xdr:nvSpPr>
      <xdr:spPr>
        <a:xfrm>
          <a:off x="14649450" y="176794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39133</xdr:rowOff>
    </xdr:from>
    <xdr:ext cx="405111" cy="259045"/>
    <xdr:sp macro="" textlink="">
      <xdr:nvSpPr>
        <xdr:cNvPr id="888" name="【公民館】&#10;有形固定資産減価償却率該当値テキスト">
          <a:extLst>
            <a:ext uri="{FF2B5EF4-FFF2-40B4-BE49-F238E27FC236}">
              <a16:creationId xmlns:a16="http://schemas.microsoft.com/office/drawing/2014/main" id="{6510800E-6EE8-4045-9723-E46DECFFF50C}"/>
            </a:ext>
          </a:extLst>
        </xdr:cNvPr>
        <xdr:cNvSpPr txBox="1"/>
      </xdr:nvSpPr>
      <xdr:spPr>
        <a:xfrm>
          <a:off x="14742160" y="1752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148844</xdr:rowOff>
    </xdr:from>
    <xdr:to>
      <xdr:col>81</xdr:col>
      <xdr:colOff>101600</xdr:colOff>
      <xdr:row>103</xdr:row>
      <xdr:rowOff>78994</xdr:rowOff>
    </xdr:to>
    <xdr:sp macro="" textlink="">
      <xdr:nvSpPr>
        <xdr:cNvPr id="889" name="楕円 888">
          <a:extLst>
            <a:ext uri="{FF2B5EF4-FFF2-40B4-BE49-F238E27FC236}">
              <a16:creationId xmlns:a16="http://schemas.microsoft.com/office/drawing/2014/main" id="{C7271E8C-B413-4239-8D5D-7FA3892991D8}"/>
            </a:ext>
          </a:extLst>
        </xdr:cNvPr>
        <xdr:cNvSpPr/>
      </xdr:nvSpPr>
      <xdr:spPr>
        <a:xfrm>
          <a:off x="13887450" y="1763674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28194</xdr:rowOff>
    </xdr:from>
    <xdr:to>
      <xdr:col>85</xdr:col>
      <xdr:colOff>127000</xdr:colOff>
      <xdr:row>103</xdr:row>
      <xdr:rowOff>67056</xdr:rowOff>
    </xdr:to>
    <xdr:cxnSp macro="">
      <xdr:nvCxnSpPr>
        <xdr:cNvPr id="890" name="直線コネクタ 889">
          <a:extLst>
            <a:ext uri="{FF2B5EF4-FFF2-40B4-BE49-F238E27FC236}">
              <a16:creationId xmlns:a16="http://schemas.microsoft.com/office/drawing/2014/main" id="{1D2E0B0C-41DA-46F9-B977-0DC6ADCA63D1}"/>
            </a:ext>
          </a:extLst>
        </xdr:cNvPr>
        <xdr:cNvCxnSpPr/>
      </xdr:nvCxnSpPr>
      <xdr:spPr>
        <a:xfrm>
          <a:off x="13942060" y="1768563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61976</xdr:rowOff>
    </xdr:from>
    <xdr:to>
      <xdr:col>76</xdr:col>
      <xdr:colOff>165100</xdr:colOff>
      <xdr:row>102</xdr:row>
      <xdr:rowOff>163576</xdr:rowOff>
    </xdr:to>
    <xdr:sp macro="" textlink="">
      <xdr:nvSpPr>
        <xdr:cNvPr id="891" name="楕円 890">
          <a:extLst>
            <a:ext uri="{FF2B5EF4-FFF2-40B4-BE49-F238E27FC236}">
              <a16:creationId xmlns:a16="http://schemas.microsoft.com/office/drawing/2014/main" id="{5D5C75C1-6148-4B2B-895A-C95267862121}"/>
            </a:ext>
          </a:extLst>
        </xdr:cNvPr>
        <xdr:cNvSpPr/>
      </xdr:nvSpPr>
      <xdr:spPr>
        <a:xfrm>
          <a:off x="13089890" y="1754606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112776</xdr:rowOff>
    </xdr:from>
    <xdr:to>
      <xdr:col>81</xdr:col>
      <xdr:colOff>50800</xdr:colOff>
      <xdr:row>103</xdr:row>
      <xdr:rowOff>28194</xdr:rowOff>
    </xdr:to>
    <xdr:cxnSp macro="">
      <xdr:nvCxnSpPr>
        <xdr:cNvPr id="892" name="直線コネクタ 891">
          <a:extLst>
            <a:ext uri="{FF2B5EF4-FFF2-40B4-BE49-F238E27FC236}">
              <a16:creationId xmlns:a16="http://schemas.microsoft.com/office/drawing/2014/main" id="{E2070FF4-6986-4B7A-8818-0178B5A14863}"/>
            </a:ext>
          </a:extLst>
        </xdr:cNvPr>
        <xdr:cNvCxnSpPr/>
      </xdr:nvCxnSpPr>
      <xdr:spPr>
        <a:xfrm>
          <a:off x="13144500" y="17600676"/>
          <a:ext cx="79756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71120</xdr:rowOff>
    </xdr:from>
    <xdr:to>
      <xdr:col>72</xdr:col>
      <xdr:colOff>38100</xdr:colOff>
      <xdr:row>103</xdr:row>
      <xdr:rowOff>1270</xdr:rowOff>
    </xdr:to>
    <xdr:sp macro="" textlink="">
      <xdr:nvSpPr>
        <xdr:cNvPr id="893" name="楕円 892">
          <a:extLst>
            <a:ext uri="{FF2B5EF4-FFF2-40B4-BE49-F238E27FC236}">
              <a16:creationId xmlns:a16="http://schemas.microsoft.com/office/drawing/2014/main" id="{5C7877C8-A56D-441D-B74A-57E0A5A4CC27}"/>
            </a:ext>
          </a:extLst>
        </xdr:cNvPr>
        <xdr:cNvSpPr/>
      </xdr:nvSpPr>
      <xdr:spPr>
        <a:xfrm>
          <a:off x="12303760" y="175571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112776</xdr:rowOff>
    </xdr:from>
    <xdr:to>
      <xdr:col>76</xdr:col>
      <xdr:colOff>114300</xdr:colOff>
      <xdr:row>102</xdr:row>
      <xdr:rowOff>121920</xdr:rowOff>
    </xdr:to>
    <xdr:cxnSp macro="">
      <xdr:nvCxnSpPr>
        <xdr:cNvPr id="894" name="直線コネクタ 893">
          <a:extLst>
            <a:ext uri="{FF2B5EF4-FFF2-40B4-BE49-F238E27FC236}">
              <a16:creationId xmlns:a16="http://schemas.microsoft.com/office/drawing/2014/main" id="{C76C9FA6-B70A-4C92-A251-0558BE083F55}"/>
            </a:ext>
          </a:extLst>
        </xdr:cNvPr>
        <xdr:cNvCxnSpPr/>
      </xdr:nvCxnSpPr>
      <xdr:spPr>
        <a:xfrm flipV="1">
          <a:off x="12346940" y="17600676"/>
          <a:ext cx="79756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27687</xdr:rowOff>
    </xdr:from>
    <xdr:to>
      <xdr:col>67</xdr:col>
      <xdr:colOff>101600</xdr:colOff>
      <xdr:row>102</xdr:row>
      <xdr:rowOff>129287</xdr:rowOff>
    </xdr:to>
    <xdr:sp macro="" textlink="">
      <xdr:nvSpPr>
        <xdr:cNvPr id="895" name="楕円 894">
          <a:extLst>
            <a:ext uri="{FF2B5EF4-FFF2-40B4-BE49-F238E27FC236}">
              <a16:creationId xmlns:a16="http://schemas.microsoft.com/office/drawing/2014/main" id="{F1E3550E-5AE0-404B-B6F3-1BF1A633F1EB}"/>
            </a:ext>
          </a:extLst>
        </xdr:cNvPr>
        <xdr:cNvSpPr/>
      </xdr:nvSpPr>
      <xdr:spPr>
        <a:xfrm>
          <a:off x="11487150" y="1751368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78487</xdr:rowOff>
    </xdr:from>
    <xdr:to>
      <xdr:col>71</xdr:col>
      <xdr:colOff>177800</xdr:colOff>
      <xdr:row>102</xdr:row>
      <xdr:rowOff>121920</xdr:rowOff>
    </xdr:to>
    <xdr:cxnSp macro="">
      <xdr:nvCxnSpPr>
        <xdr:cNvPr id="896" name="直線コネクタ 895">
          <a:extLst>
            <a:ext uri="{FF2B5EF4-FFF2-40B4-BE49-F238E27FC236}">
              <a16:creationId xmlns:a16="http://schemas.microsoft.com/office/drawing/2014/main" id="{8BE6D4DC-AC69-4227-B597-DAAD75F88533}"/>
            </a:ext>
          </a:extLst>
        </xdr:cNvPr>
        <xdr:cNvCxnSpPr/>
      </xdr:nvCxnSpPr>
      <xdr:spPr>
        <a:xfrm>
          <a:off x="11541760" y="17566387"/>
          <a:ext cx="805180" cy="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3827</xdr:rowOff>
    </xdr:from>
    <xdr:ext cx="405111" cy="259045"/>
    <xdr:sp macro="" textlink="">
      <xdr:nvSpPr>
        <xdr:cNvPr id="897" name="n_1aveValue【公民館】&#10;有形固定資産減価償却率">
          <a:extLst>
            <a:ext uri="{FF2B5EF4-FFF2-40B4-BE49-F238E27FC236}">
              <a16:creationId xmlns:a16="http://schemas.microsoft.com/office/drawing/2014/main" id="{BAEEED25-DE08-4981-8BD8-445B5B50C369}"/>
            </a:ext>
          </a:extLst>
        </xdr:cNvPr>
        <xdr:cNvSpPr txBox="1"/>
      </xdr:nvSpPr>
      <xdr:spPr>
        <a:xfrm>
          <a:off x="1373823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898" name="n_2aveValue【公民館】&#10;有形固定資産減価償却率">
          <a:extLst>
            <a:ext uri="{FF2B5EF4-FFF2-40B4-BE49-F238E27FC236}">
              <a16:creationId xmlns:a16="http://schemas.microsoft.com/office/drawing/2014/main" id="{E5ADE508-74FF-4D3C-A62C-E9E66D208F7F}"/>
            </a:ext>
          </a:extLst>
        </xdr:cNvPr>
        <xdr:cNvSpPr txBox="1"/>
      </xdr:nvSpPr>
      <xdr:spPr>
        <a:xfrm>
          <a:off x="12957184" y="1783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159275</xdr:rowOff>
    </xdr:from>
    <xdr:ext cx="405111" cy="259045"/>
    <xdr:sp macro="" textlink="">
      <xdr:nvSpPr>
        <xdr:cNvPr id="899" name="n_3aveValue【公民館】&#10;有形固定資産減価償却率">
          <a:extLst>
            <a:ext uri="{FF2B5EF4-FFF2-40B4-BE49-F238E27FC236}">
              <a16:creationId xmlns:a16="http://schemas.microsoft.com/office/drawing/2014/main" id="{6CE4834D-240A-4284-9871-8E4045ECAF62}"/>
            </a:ext>
          </a:extLst>
        </xdr:cNvPr>
        <xdr:cNvSpPr txBox="1"/>
      </xdr:nvSpPr>
      <xdr:spPr>
        <a:xfrm>
          <a:off x="12171054" y="1782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170705</xdr:rowOff>
    </xdr:from>
    <xdr:ext cx="405111" cy="259045"/>
    <xdr:sp macro="" textlink="">
      <xdr:nvSpPr>
        <xdr:cNvPr id="900" name="n_4aveValue【公民館】&#10;有形固定資産減価償却率">
          <a:extLst>
            <a:ext uri="{FF2B5EF4-FFF2-40B4-BE49-F238E27FC236}">
              <a16:creationId xmlns:a16="http://schemas.microsoft.com/office/drawing/2014/main" id="{C8071242-6B27-4EDE-964D-E3BC7F94CFF4}"/>
            </a:ext>
          </a:extLst>
        </xdr:cNvPr>
        <xdr:cNvSpPr txBox="1"/>
      </xdr:nvSpPr>
      <xdr:spPr>
        <a:xfrm>
          <a:off x="11354444" y="1783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95521</xdr:rowOff>
    </xdr:from>
    <xdr:ext cx="405111" cy="259045"/>
    <xdr:sp macro="" textlink="">
      <xdr:nvSpPr>
        <xdr:cNvPr id="901" name="n_1mainValue【公民館】&#10;有形固定資産減価償却率">
          <a:extLst>
            <a:ext uri="{FF2B5EF4-FFF2-40B4-BE49-F238E27FC236}">
              <a16:creationId xmlns:a16="http://schemas.microsoft.com/office/drawing/2014/main" id="{D3C65738-B968-4C2E-B2E0-13988DDFAF2B}"/>
            </a:ext>
          </a:extLst>
        </xdr:cNvPr>
        <xdr:cNvSpPr txBox="1"/>
      </xdr:nvSpPr>
      <xdr:spPr>
        <a:xfrm>
          <a:off x="13738234" y="174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8653</xdr:rowOff>
    </xdr:from>
    <xdr:ext cx="405111" cy="259045"/>
    <xdr:sp macro="" textlink="">
      <xdr:nvSpPr>
        <xdr:cNvPr id="902" name="n_2mainValue【公民館】&#10;有形固定資産減価償却率">
          <a:extLst>
            <a:ext uri="{FF2B5EF4-FFF2-40B4-BE49-F238E27FC236}">
              <a16:creationId xmlns:a16="http://schemas.microsoft.com/office/drawing/2014/main" id="{F1ED81FF-3D8E-4B86-8AA6-CA0924B4999B}"/>
            </a:ext>
          </a:extLst>
        </xdr:cNvPr>
        <xdr:cNvSpPr txBox="1"/>
      </xdr:nvSpPr>
      <xdr:spPr>
        <a:xfrm>
          <a:off x="12957184" y="173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17797</xdr:rowOff>
    </xdr:from>
    <xdr:ext cx="405111" cy="259045"/>
    <xdr:sp macro="" textlink="">
      <xdr:nvSpPr>
        <xdr:cNvPr id="903" name="n_3mainValue【公民館】&#10;有形固定資産減価償却率">
          <a:extLst>
            <a:ext uri="{FF2B5EF4-FFF2-40B4-BE49-F238E27FC236}">
              <a16:creationId xmlns:a16="http://schemas.microsoft.com/office/drawing/2014/main" id="{1125A285-A10D-40FA-95E7-AA03BD9BB6BF}"/>
            </a:ext>
          </a:extLst>
        </xdr:cNvPr>
        <xdr:cNvSpPr txBox="1"/>
      </xdr:nvSpPr>
      <xdr:spPr>
        <a:xfrm>
          <a:off x="1217105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145814</xdr:rowOff>
    </xdr:from>
    <xdr:ext cx="405111" cy="259045"/>
    <xdr:sp macro="" textlink="">
      <xdr:nvSpPr>
        <xdr:cNvPr id="904" name="n_4mainValue【公民館】&#10;有形固定資産減価償却率">
          <a:extLst>
            <a:ext uri="{FF2B5EF4-FFF2-40B4-BE49-F238E27FC236}">
              <a16:creationId xmlns:a16="http://schemas.microsoft.com/office/drawing/2014/main" id="{4BF362EF-C517-481A-A785-E3E934FF654A}"/>
            </a:ext>
          </a:extLst>
        </xdr:cNvPr>
        <xdr:cNvSpPr txBox="1"/>
      </xdr:nvSpPr>
      <xdr:spPr>
        <a:xfrm>
          <a:off x="11354444" y="17288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a:extLst>
            <a:ext uri="{FF2B5EF4-FFF2-40B4-BE49-F238E27FC236}">
              <a16:creationId xmlns:a16="http://schemas.microsoft.com/office/drawing/2014/main" id="{CDDF3A19-FBF9-4801-AAC9-1FC2D75CDF97}"/>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a:extLst>
            <a:ext uri="{FF2B5EF4-FFF2-40B4-BE49-F238E27FC236}">
              <a16:creationId xmlns:a16="http://schemas.microsoft.com/office/drawing/2014/main" id="{BB40696C-3E68-408F-89EF-FBF378417541}"/>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a:extLst>
            <a:ext uri="{FF2B5EF4-FFF2-40B4-BE49-F238E27FC236}">
              <a16:creationId xmlns:a16="http://schemas.microsoft.com/office/drawing/2014/main" id="{FBDEDCAF-40EA-4567-8BD3-8967A069ED6C}"/>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a:extLst>
            <a:ext uri="{FF2B5EF4-FFF2-40B4-BE49-F238E27FC236}">
              <a16:creationId xmlns:a16="http://schemas.microsoft.com/office/drawing/2014/main" id="{0A1710ED-0625-4B06-A73D-6EC11DE08447}"/>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a:extLst>
            <a:ext uri="{FF2B5EF4-FFF2-40B4-BE49-F238E27FC236}">
              <a16:creationId xmlns:a16="http://schemas.microsoft.com/office/drawing/2014/main" id="{620CCB90-7323-4088-BB72-F41B511AE21A}"/>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a:extLst>
            <a:ext uri="{FF2B5EF4-FFF2-40B4-BE49-F238E27FC236}">
              <a16:creationId xmlns:a16="http://schemas.microsoft.com/office/drawing/2014/main" id="{94D36083-DD40-40F0-AAE3-011280997D26}"/>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a:extLst>
            <a:ext uri="{FF2B5EF4-FFF2-40B4-BE49-F238E27FC236}">
              <a16:creationId xmlns:a16="http://schemas.microsoft.com/office/drawing/2014/main" id="{CBE87590-7544-45E4-A93C-B2A172DF129F}"/>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a:extLst>
            <a:ext uri="{FF2B5EF4-FFF2-40B4-BE49-F238E27FC236}">
              <a16:creationId xmlns:a16="http://schemas.microsoft.com/office/drawing/2014/main" id="{6E13EFEA-5788-4558-97FD-ADB3BC148AC9}"/>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a:extLst>
            <a:ext uri="{FF2B5EF4-FFF2-40B4-BE49-F238E27FC236}">
              <a16:creationId xmlns:a16="http://schemas.microsoft.com/office/drawing/2014/main" id="{3A6C7BCC-5FE8-46BB-B6F0-8EC63EA77944}"/>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a:extLst>
            <a:ext uri="{FF2B5EF4-FFF2-40B4-BE49-F238E27FC236}">
              <a16:creationId xmlns:a16="http://schemas.microsoft.com/office/drawing/2014/main" id="{B9C435A7-C54C-4A6D-91A3-E9B85BA33E4F}"/>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5" name="直線コネクタ 914">
          <a:extLst>
            <a:ext uri="{FF2B5EF4-FFF2-40B4-BE49-F238E27FC236}">
              <a16:creationId xmlns:a16="http://schemas.microsoft.com/office/drawing/2014/main" id="{634BA252-3B1D-4F48-8CE6-C07FA1056E06}"/>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6" name="テキスト ボックス 915">
          <a:extLst>
            <a:ext uri="{FF2B5EF4-FFF2-40B4-BE49-F238E27FC236}">
              <a16:creationId xmlns:a16="http://schemas.microsoft.com/office/drawing/2014/main" id="{3F7D3E50-BD47-457A-8489-EAFB352A1EBB}"/>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7" name="直線コネクタ 916">
          <a:extLst>
            <a:ext uri="{FF2B5EF4-FFF2-40B4-BE49-F238E27FC236}">
              <a16:creationId xmlns:a16="http://schemas.microsoft.com/office/drawing/2014/main" id="{2B40A722-57B1-41F6-A6B2-083057401537}"/>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8" name="テキスト ボックス 917">
          <a:extLst>
            <a:ext uri="{FF2B5EF4-FFF2-40B4-BE49-F238E27FC236}">
              <a16:creationId xmlns:a16="http://schemas.microsoft.com/office/drawing/2014/main" id="{D6F6B81A-B601-4C24-96E5-A3A2A5ED3378}"/>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9" name="直線コネクタ 918">
          <a:extLst>
            <a:ext uri="{FF2B5EF4-FFF2-40B4-BE49-F238E27FC236}">
              <a16:creationId xmlns:a16="http://schemas.microsoft.com/office/drawing/2014/main" id="{3177D471-C757-49C1-8DE5-4A86B84421F0}"/>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0" name="テキスト ボックス 919">
          <a:extLst>
            <a:ext uri="{FF2B5EF4-FFF2-40B4-BE49-F238E27FC236}">
              <a16:creationId xmlns:a16="http://schemas.microsoft.com/office/drawing/2014/main" id="{F390BAA2-242C-4AC4-8DE6-EAC5FE196792}"/>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1" name="直線コネクタ 920">
          <a:extLst>
            <a:ext uri="{FF2B5EF4-FFF2-40B4-BE49-F238E27FC236}">
              <a16:creationId xmlns:a16="http://schemas.microsoft.com/office/drawing/2014/main" id="{5A281837-6F28-44EC-972F-70792285D8B7}"/>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2" name="テキスト ボックス 921">
          <a:extLst>
            <a:ext uri="{FF2B5EF4-FFF2-40B4-BE49-F238E27FC236}">
              <a16:creationId xmlns:a16="http://schemas.microsoft.com/office/drawing/2014/main" id="{B82084BF-482F-4A99-B086-DADE29285D9B}"/>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FEEC5FD7-C370-4824-A6D1-5BF2182E05B3}"/>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863CBFFF-6955-48AF-A750-C6E76C2A5917}"/>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公民館】&#10;一人当たり面積グラフ枠">
          <a:extLst>
            <a:ext uri="{FF2B5EF4-FFF2-40B4-BE49-F238E27FC236}">
              <a16:creationId xmlns:a16="http://schemas.microsoft.com/office/drawing/2014/main" id="{3B053830-00BD-4A22-94AD-F2167D3EFCC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926" name="直線コネクタ 925">
          <a:extLst>
            <a:ext uri="{FF2B5EF4-FFF2-40B4-BE49-F238E27FC236}">
              <a16:creationId xmlns:a16="http://schemas.microsoft.com/office/drawing/2014/main" id="{7D3E9123-2CCA-41EF-BBAF-C19644807B93}"/>
            </a:ext>
          </a:extLst>
        </xdr:cNvPr>
        <xdr:cNvCxnSpPr/>
      </xdr:nvCxnSpPr>
      <xdr:spPr>
        <a:xfrm flipV="1">
          <a:off x="19947254" y="17114139"/>
          <a:ext cx="0" cy="1420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927" name="【公民館】&#10;一人当たり面積最小値テキスト">
          <a:extLst>
            <a:ext uri="{FF2B5EF4-FFF2-40B4-BE49-F238E27FC236}">
              <a16:creationId xmlns:a16="http://schemas.microsoft.com/office/drawing/2014/main" id="{F5AF5018-26A8-4283-B88B-8E4286A8E80A}"/>
            </a:ext>
          </a:extLst>
        </xdr:cNvPr>
        <xdr:cNvSpPr txBox="1"/>
      </xdr:nvSpPr>
      <xdr:spPr>
        <a:xfrm>
          <a:off x="19985990" y="1853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928" name="直線コネクタ 927">
          <a:extLst>
            <a:ext uri="{FF2B5EF4-FFF2-40B4-BE49-F238E27FC236}">
              <a16:creationId xmlns:a16="http://schemas.microsoft.com/office/drawing/2014/main" id="{EB88885D-F347-4DA2-BCB9-3D80E3F16481}"/>
            </a:ext>
          </a:extLst>
        </xdr:cNvPr>
        <xdr:cNvCxnSpPr/>
      </xdr:nvCxnSpPr>
      <xdr:spPr>
        <a:xfrm>
          <a:off x="19885660" y="18534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929" name="【公民館】&#10;一人当たり面積最大値テキスト">
          <a:extLst>
            <a:ext uri="{FF2B5EF4-FFF2-40B4-BE49-F238E27FC236}">
              <a16:creationId xmlns:a16="http://schemas.microsoft.com/office/drawing/2014/main" id="{BE197B60-56BE-4800-9C5C-C17BA5C7445C}"/>
            </a:ext>
          </a:extLst>
        </xdr:cNvPr>
        <xdr:cNvSpPr txBox="1"/>
      </xdr:nvSpPr>
      <xdr:spPr>
        <a:xfrm>
          <a:off x="19985990" y="1689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930" name="直線コネクタ 929">
          <a:extLst>
            <a:ext uri="{FF2B5EF4-FFF2-40B4-BE49-F238E27FC236}">
              <a16:creationId xmlns:a16="http://schemas.microsoft.com/office/drawing/2014/main" id="{4FDEB1C3-30C5-44F0-B20A-BD5E8FB69615}"/>
            </a:ext>
          </a:extLst>
        </xdr:cNvPr>
        <xdr:cNvCxnSpPr/>
      </xdr:nvCxnSpPr>
      <xdr:spPr>
        <a:xfrm>
          <a:off x="19885660" y="17114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931" name="【公民館】&#10;一人当たり面積平均値テキスト">
          <a:extLst>
            <a:ext uri="{FF2B5EF4-FFF2-40B4-BE49-F238E27FC236}">
              <a16:creationId xmlns:a16="http://schemas.microsoft.com/office/drawing/2014/main" id="{0BEEA42D-CDC5-4384-B38B-C85DB520BADE}"/>
            </a:ext>
          </a:extLst>
        </xdr:cNvPr>
        <xdr:cNvSpPr txBox="1"/>
      </xdr:nvSpPr>
      <xdr:spPr>
        <a:xfrm>
          <a:off x="19985990" y="17970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932" name="フローチャート: 判断 931">
          <a:extLst>
            <a:ext uri="{FF2B5EF4-FFF2-40B4-BE49-F238E27FC236}">
              <a16:creationId xmlns:a16="http://schemas.microsoft.com/office/drawing/2014/main" id="{B8830AAC-496D-4E2D-93B4-15F7BCD928C8}"/>
            </a:ext>
          </a:extLst>
        </xdr:cNvPr>
        <xdr:cNvSpPr/>
      </xdr:nvSpPr>
      <xdr:spPr>
        <a:xfrm>
          <a:off x="19904710" y="1812328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933" name="フローチャート: 判断 932">
          <a:extLst>
            <a:ext uri="{FF2B5EF4-FFF2-40B4-BE49-F238E27FC236}">
              <a16:creationId xmlns:a16="http://schemas.microsoft.com/office/drawing/2014/main" id="{2DFAEFB2-ED48-457B-BC27-08E68796F7DE}"/>
            </a:ext>
          </a:extLst>
        </xdr:cNvPr>
        <xdr:cNvSpPr/>
      </xdr:nvSpPr>
      <xdr:spPr>
        <a:xfrm>
          <a:off x="19161760" y="18061178"/>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934" name="フローチャート: 判断 933">
          <a:extLst>
            <a:ext uri="{FF2B5EF4-FFF2-40B4-BE49-F238E27FC236}">
              <a16:creationId xmlns:a16="http://schemas.microsoft.com/office/drawing/2014/main" id="{5C921561-650B-4ADF-B90C-57797D9F81A4}"/>
            </a:ext>
          </a:extLst>
        </xdr:cNvPr>
        <xdr:cNvSpPr/>
      </xdr:nvSpPr>
      <xdr:spPr>
        <a:xfrm>
          <a:off x="18345150" y="180478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935" name="フローチャート: 判断 934">
          <a:extLst>
            <a:ext uri="{FF2B5EF4-FFF2-40B4-BE49-F238E27FC236}">
              <a16:creationId xmlns:a16="http://schemas.microsoft.com/office/drawing/2014/main" id="{E3CF8DC9-388F-44D2-BEB8-A83E1F89AD64}"/>
            </a:ext>
          </a:extLst>
        </xdr:cNvPr>
        <xdr:cNvSpPr/>
      </xdr:nvSpPr>
      <xdr:spPr>
        <a:xfrm>
          <a:off x="17547590" y="1806117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936" name="フローチャート: 判断 935">
          <a:extLst>
            <a:ext uri="{FF2B5EF4-FFF2-40B4-BE49-F238E27FC236}">
              <a16:creationId xmlns:a16="http://schemas.microsoft.com/office/drawing/2014/main" id="{CE00530C-49A2-462F-9981-47ED4291A231}"/>
            </a:ext>
          </a:extLst>
        </xdr:cNvPr>
        <xdr:cNvSpPr/>
      </xdr:nvSpPr>
      <xdr:spPr>
        <a:xfrm>
          <a:off x="16761460" y="180558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D6907661-CE38-498A-B6BB-C9C782AAC155}"/>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BB1692C4-4769-410C-B73D-8A1169CD29D0}"/>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AE7C324A-2664-4B46-83E8-5B5ECD879A89}"/>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6D5210C8-0F26-4233-A772-677267D47129}"/>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C46F110F-B388-44B8-8A03-275024711EB5}"/>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148844</xdr:rowOff>
    </xdr:from>
    <xdr:to>
      <xdr:col>116</xdr:col>
      <xdr:colOff>114300</xdr:colOff>
      <xdr:row>106</xdr:row>
      <xdr:rowOff>78994</xdr:rowOff>
    </xdr:to>
    <xdr:sp macro="" textlink="">
      <xdr:nvSpPr>
        <xdr:cNvPr id="942" name="楕円 941">
          <a:extLst>
            <a:ext uri="{FF2B5EF4-FFF2-40B4-BE49-F238E27FC236}">
              <a16:creationId xmlns:a16="http://schemas.microsoft.com/office/drawing/2014/main" id="{7B8B4567-0B54-474D-9FB9-00A187D1F0C7}"/>
            </a:ext>
          </a:extLst>
        </xdr:cNvPr>
        <xdr:cNvSpPr/>
      </xdr:nvSpPr>
      <xdr:spPr>
        <a:xfrm>
          <a:off x="19904710" y="1815109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127271</xdr:rowOff>
    </xdr:from>
    <xdr:ext cx="469744" cy="259045"/>
    <xdr:sp macro="" textlink="">
      <xdr:nvSpPr>
        <xdr:cNvPr id="943" name="【公民館】&#10;一人当たり面積該当値テキスト">
          <a:extLst>
            <a:ext uri="{FF2B5EF4-FFF2-40B4-BE49-F238E27FC236}">
              <a16:creationId xmlns:a16="http://schemas.microsoft.com/office/drawing/2014/main" id="{A7849CCC-B17E-4861-9B68-E6ED7408260F}"/>
            </a:ext>
          </a:extLst>
        </xdr:cNvPr>
        <xdr:cNvSpPr txBox="1"/>
      </xdr:nvSpPr>
      <xdr:spPr>
        <a:xfrm>
          <a:off x="19985990" y="1813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155702</xdr:rowOff>
    </xdr:from>
    <xdr:to>
      <xdr:col>112</xdr:col>
      <xdr:colOff>38100</xdr:colOff>
      <xdr:row>106</xdr:row>
      <xdr:rowOff>85852</xdr:rowOff>
    </xdr:to>
    <xdr:sp macro="" textlink="">
      <xdr:nvSpPr>
        <xdr:cNvPr id="944" name="楕円 943">
          <a:extLst>
            <a:ext uri="{FF2B5EF4-FFF2-40B4-BE49-F238E27FC236}">
              <a16:creationId xmlns:a16="http://schemas.microsoft.com/office/drawing/2014/main" id="{936A0557-AA7B-49DF-A833-1AB2AA93DF14}"/>
            </a:ext>
          </a:extLst>
        </xdr:cNvPr>
        <xdr:cNvSpPr/>
      </xdr:nvSpPr>
      <xdr:spPr>
        <a:xfrm>
          <a:off x="19161760" y="1815795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28194</xdr:rowOff>
    </xdr:from>
    <xdr:to>
      <xdr:col>116</xdr:col>
      <xdr:colOff>63500</xdr:colOff>
      <xdr:row>106</xdr:row>
      <xdr:rowOff>35052</xdr:rowOff>
    </xdr:to>
    <xdr:cxnSp macro="">
      <xdr:nvCxnSpPr>
        <xdr:cNvPr id="945" name="直線コネクタ 944">
          <a:extLst>
            <a:ext uri="{FF2B5EF4-FFF2-40B4-BE49-F238E27FC236}">
              <a16:creationId xmlns:a16="http://schemas.microsoft.com/office/drawing/2014/main" id="{A9E3560E-3260-48AB-B5AE-C02A2463A928}"/>
            </a:ext>
          </a:extLst>
        </xdr:cNvPr>
        <xdr:cNvCxnSpPr/>
      </xdr:nvCxnSpPr>
      <xdr:spPr>
        <a:xfrm flipV="1">
          <a:off x="19204940" y="18199989"/>
          <a:ext cx="74295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164846</xdr:rowOff>
    </xdr:from>
    <xdr:to>
      <xdr:col>107</xdr:col>
      <xdr:colOff>101600</xdr:colOff>
      <xdr:row>106</xdr:row>
      <xdr:rowOff>94996</xdr:rowOff>
    </xdr:to>
    <xdr:sp macro="" textlink="">
      <xdr:nvSpPr>
        <xdr:cNvPr id="946" name="楕円 945">
          <a:extLst>
            <a:ext uri="{FF2B5EF4-FFF2-40B4-BE49-F238E27FC236}">
              <a16:creationId xmlns:a16="http://schemas.microsoft.com/office/drawing/2014/main" id="{DED50A0A-71A9-4305-892F-869110525D42}"/>
            </a:ext>
          </a:extLst>
        </xdr:cNvPr>
        <xdr:cNvSpPr/>
      </xdr:nvSpPr>
      <xdr:spPr>
        <a:xfrm>
          <a:off x="18345150" y="1817090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35052</xdr:rowOff>
    </xdr:from>
    <xdr:to>
      <xdr:col>111</xdr:col>
      <xdr:colOff>177800</xdr:colOff>
      <xdr:row>106</xdr:row>
      <xdr:rowOff>44196</xdr:rowOff>
    </xdr:to>
    <xdr:cxnSp macro="">
      <xdr:nvCxnSpPr>
        <xdr:cNvPr id="947" name="直線コネクタ 946">
          <a:extLst>
            <a:ext uri="{FF2B5EF4-FFF2-40B4-BE49-F238E27FC236}">
              <a16:creationId xmlns:a16="http://schemas.microsoft.com/office/drawing/2014/main" id="{A38D5668-D83B-4EAB-A51D-29C65C8581BF}"/>
            </a:ext>
          </a:extLst>
        </xdr:cNvPr>
        <xdr:cNvCxnSpPr/>
      </xdr:nvCxnSpPr>
      <xdr:spPr>
        <a:xfrm flipV="1">
          <a:off x="18399760" y="18208752"/>
          <a:ext cx="80518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xdr:rowOff>
    </xdr:from>
    <xdr:to>
      <xdr:col>102</xdr:col>
      <xdr:colOff>165100</xdr:colOff>
      <xdr:row>106</xdr:row>
      <xdr:rowOff>101854</xdr:rowOff>
    </xdr:to>
    <xdr:sp macro="" textlink="">
      <xdr:nvSpPr>
        <xdr:cNvPr id="948" name="楕円 947">
          <a:extLst>
            <a:ext uri="{FF2B5EF4-FFF2-40B4-BE49-F238E27FC236}">
              <a16:creationId xmlns:a16="http://schemas.microsoft.com/office/drawing/2014/main" id="{E0103FA6-5BC7-43DF-A334-FA95C9F2A848}"/>
            </a:ext>
          </a:extLst>
        </xdr:cNvPr>
        <xdr:cNvSpPr/>
      </xdr:nvSpPr>
      <xdr:spPr>
        <a:xfrm>
          <a:off x="17547590" y="1817395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44196</xdr:rowOff>
    </xdr:from>
    <xdr:to>
      <xdr:col>107</xdr:col>
      <xdr:colOff>50800</xdr:colOff>
      <xdr:row>106</xdr:row>
      <xdr:rowOff>51054</xdr:rowOff>
    </xdr:to>
    <xdr:cxnSp macro="">
      <xdr:nvCxnSpPr>
        <xdr:cNvPr id="949" name="直線コネクタ 948">
          <a:extLst>
            <a:ext uri="{FF2B5EF4-FFF2-40B4-BE49-F238E27FC236}">
              <a16:creationId xmlns:a16="http://schemas.microsoft.com/office/drawing/2014/main" id="{6F118D28-E278-44E0-BF61-8B4B699822CB}"/>
            </a:ext>
          </a:extLst>
        </xdr:cNvPr>
        <xdr:cNvCxnSpPr/>
      </xdr:nvCxnSpPr>
      <xdr:spPr>
        <a:xfrm flipV="1">
          <a:off x="17602200" y="18219801"/>
          <a:ext cx="79756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xdr:rowOff>
    </xdr:from>
    <xdr:to>
      <xdr:col>98</xdr:col>
      <xdr:colOff>38100</xdr:colOff>
      <xdr:row>106</xdr:row>
      <xdr:rowOff>106426</xdr:rowOff>
    </xdr:to>
    <xdr:sp macro="" textlink="">
      <xdr:nvSpPr>
        <xdr:cNvPr id="950" name="楕円 949">
          <a:extLst>
            <a:ext uri="{FF2B5EF4-FFF2-40B4-BE49-F238E27FC236}">
              <a16:creationId xmlns:a16="http://schemas.microsoft.com/office/drawing/2014/main" id="{45A05FDA-B7A7-4CAD-9E98-415F6555C353}"/>
            </a:ext>
          </a:extLst>
        </xdr:cNvPr>
        <xdr:cNvSpPr/>
      </xdr:nvSpPr>
      <xdr:spPr>
        <a:xfrm>
          <a:off x="16761460" y="18180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51054</xdr:rowOff>
    </xdr:from>
    <xdr:to>
      <xdr:col>102</xdr:col>
      <xdr:colOff>114300</xdr:colOff>
      <xdr:row>106</xdr:row>
      <xdr:rowOff>55626</xdr:rowOff>
    </xdr:to>
    <xdr:cxnSp macro="">
      <xdr:nvCxnSpPr>
        <xdr:cNvPr id="951" name="直線コネクタ 950">
          <a:extLst>
            <a:ext uri="{FF2B5EF4-FFF2-40B4-BE49-F238E27FC236}">
              <a16:creationId xmlns:a16="http://schemas.microsoft.com/office/drawing/2014/main" id="{9DCD4807-461F-4FB6-AFCB-B1A95CAEB1BE}"/>
            </a:ext>
          </a:extLst>
        </xdr:cNvPr>
        <xdr:cNvCxnSpPr/>
      </xdr:nvCxnSpPr>
      <xdr:spPr>
        <a:xfrm flipV="1">
          <a:off x="16804640" y="18228564"/>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952" name="n_1aveValue【公民館】&#10;一人当たり面積">
          <a:extLst>
            <a:ext uri="{FF2B5EF4-FFF2-40B4-BE49-F238E27FC236}">
              <a16:creationId xmlns:a16="http://schemas.microsoft.com/office/drawing/2014/main" id="{0D1B39A6-1724-4E46-AC66-75D2C193D623}"/>
            </a:ext>
          </a:extLst>
        </xdr:cNvPr>
        <xdr:cNvSpPr txBox="1"/>
      </xdr:nvSpPr>
      <xdr:spPr>
        <a:xfrm>
          <a:off x="18982132"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161814</xdr:rowOff>
    </xdr:from>
    <xdr:ext cx="469744" cy="259045"/>
    <xdr:sp macro="" textlink="">
      <xdr:nvSpPr>
        <xdr:cNvPr id="953" name="n_2aveValue【公民館】&#10;一人当たり面積">
          <a:extLst>
            <a:ext uri="{FF2B5EF4-FFF2-40B4-BE49-F238E27FC236}">
              <a16:creationId xmlns:a16="http://schemas.microsoft.com/office/drawing/2014/main" id="{0CF93A75-6F6B-4D67-B47B-F1D747179F8E}"/>
            </a:ext>
          </a:extLst>
        </xdr:cNvPr>
        <xdr:cNvSpPr txBox="1"/>
      </xdr:nvSpPr>
      <xdr:spPr>
        <a:xfrm>
          <a:off x="18182032" y="1782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954" name="n_3aveValue【公民館】&#10;一人当たり面積">
          <a:extLst>
            <a:ext uri="{FF2B5EF4-FFF2-40B4-BE49-F238E27FC236}">
              <a16:creationId xmlns:a16="http://schemas.microsoft.com/office/drawing/2014/main" id="{E8A55563-74D8-494C-B9B1-D5EE79A0DB6A}"/>
            </a:ext>
          </a:extLst>
        </xdr:cNvPr>
        <xdr:cNvSpPr txBox="1"/>
      </xdr:nvSpPr>
      <xdr:spPr>
        <a:xfrm>
          <a:off x="17384472"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4081</xdr:rowOff>
    </xdr:from>
    <xdr:ext cx="469744" cy="259045"/>
    <xdr:sp macro="" textlink="">
      <xdr:nvSpPr>
        <xdr:cNvPr id="955" name="n_4aveValue【公民館】&#10;一人当たり面積">
          <a:extLst>
            <a:ext uri="{FF2B5EF4-FFF2-40B4-BE49-F238E27FC236}">
              <a16:creationId xmlns:a16="http://schemas.microsoft.com/office/drawing/2014/main" id="{63F2A93C-A471-4CD5-AE8D-0449709A053A}"/>
            </a:ext>
          </a:extLst>
        </xdr:cNvPr>
        <xdr:cNvSpPr txBox="1"/>
      </xdr:nvSpPr>
      <xdr:spPr>
        <a:xfrm>
          <a:off x="16588817" y="1783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76979</xdr:rowOff>
    </xdr:from>
    <xdr:ext cx="469744" cy="259045"/>
    <xdr:sp macro="" textlink="">
      <xdr:nvSpPr>
        <xdr:cNvPr id="956" name="n_1mainValue【公民館】&#10;一人当たり面積">
          <a:extLst>
            <a:ext uri="{FF2B5EF4-FFF2-40B4-BE49-F238E27FC236}">
              <a16:creationId xmlns:a16="http://schemas.microsoft.com/office/drawing/2014/main" id="{44FB1124-81BD-4E02-B6E3-852F1B387014}"/>
            </a:ext>
          </a:extLst>
        </xdr:cNvPr>
        <xdr:cNvSpPr txBox="1"/>
      </xdr:nvSpPr>
      <xdr:spPr>
        <a:xfrm>
          <a:off x="18982132"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86123</xdr:rowOff>
    </xdr:from>
    <xdr:ext cx="469744" cy="259045"/>
    <xdr:sp macro="" textlink="">
      <xdr:nvSpPr>
        <xdr:cNvPr id="957" name="n_2mainValue【公民館】&#10;一人当たり面積">
          <a:extLst>
            <a:ext uri="{FF2B5EF4-FFF2-40B4-BE49-F238E27FC236}">
              <a16:creationId xmlns:a16="http://schemas.microsoft.com/office/drawing/2014/main" id="{0C8BD696-FC9C-4573-8732-0BC1CE1CA3E7}"/>
            </a:ext>
          </a:extLst>
        </xdr:cNvPr>
        <xdr:cNvSpPr txBox="1"/>
      </xdr:nvSpPr>
      <xdr:spPr>
        <a:xfrm>
          <a:off x="18182032" y="1826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92981</xdr:rowOff>
    </xdr:from>
    <xdr:ext cx="469744" cy="259045"/>
    <xdr:sp macro="" textlink="">
      <xdr:nvSpPr>
        <xdr:cNvPr id="958" name="n_3mainValue【公民館】&#10;一人当たり面積">
          <a:extLst>
            <a:ext uri="{FF2B5EF4-FFF2-40B4-BE49-F238E27FC236}">
              <a16:creationId xmlns:a16="http://schemas.microsoft.com/office/drawing/2014/main" id="{8EDEDAD7-2E66-48A1-AA3D-204E7D0DD5AB}"/>
            </a:ext>
          </a:extLst>
        </xdr:cNvPr>
        <xdr:cNvSpPr txBox="1"/>
      </xdr:nvSpPr>
      <xdr:spPr>
        <a:xfrm>
          <a:off x="17384472" y="182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97553</xdr:rowOff>
    </xdr:from>
    <xdr:ext cx="469744" cy="259045"/>
    <xdr:sp macro="" textlink="">
      <xdr:nvSpPr>
        <xdr:cNvPr id="959" name="n_4mainValue【公民館】&#10;一人当たり面積">
          <a:extLst>
            <a:ext uri="{FF2B5EF4-FFF2-40B4-BE49-F238E27FC236}">
              <a16:creationId xmlns:a16="http://schemas.microsoft.com/office/drawing/2014/main" id="{34186A88-81B1-4F01-AEF1-0896D14B259D}"/>
            </a:ext>
          </a:extLst>
        </xdr:cNvPr>
        <xdr:cNvSpPr txBox="1"/>
      </xdr:nvSpPr>
      <xdr:spPr>
        <a:xfrm>
          <a:off x="16588817" y="1826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6C246BC6-596F-44F0-B710-36E9B17D7C69}"/>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A705F3C0-586D-466E-9A71-4549C2C44D9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93FB69F5-B43F-4F24-B9E8-A9081135A115}"/>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類似団体と比較して特に有形固定資産減価償却率の高い施設は、公営住宅と児童館である。</a:t>
          </a:r>
        </a:p>
        <a:p>
          <a:r>
            <a:rPr kumimoji="1" lang="ja-JP" altLang="en-US" sz="1300">
              <a:latin typeface="ＭＳ Ｐゴシック" panose="020B0600070205080204" pitchFamily="50" charset="-128"/>
              <a:ea typeface="ＭＳ Ｐゴシック" panose="020B0600070205080204" pitchFamily="50" charset="-128"/>
            </a:rPr>
            <a:t>児童館は２施設のうち１施設が築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年を経過しており、老朽化が顕著となっているため、今後は施設の集約化、複合化を検討していく。</a:t>
          </a:r>
        </a:p>
        <a:p>
          <a:r>
            <a:rPr kumimoji="1" lang="ja-JP" altLang="en-US" sz="1300">
              <a:latin typeface="ＭＳ Ｐゴシック" panose="020B0600070205080204" pitchFamily="50" charset="-128"/>
              <a:ea typeface="ＭＳ Ｐゴシック" panose="020B0600070205080204" pitchFamily="50" charset="-128"/>
            </a:rPr>
            <a:t>公営住宅については、老朽化した建物の除却を進めているが、現存の９施設のうち７施設が築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年以上経過しており、改修が必要となっている。</a:t>
          </a:r>
        </a:p>
        <a:p>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類似団体と比較して高い水準だったが、令和元年度からは夷隅地域の３小学校を統合した夷隅小学校整備事業の完了により、類似団体とほぼ同程度の水準になった。令和２年度は国吉中学校に新校舎を建設したことにより前年度か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ポイント減少して、類似団体の水準を下回った。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0F55290-E9B8-4C1E-9F6B-F583A858D350}"/>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F693B39-C21E-4373-B152-70D3BDCB6F3C}"/>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0DB8FDF-F2AC-4D8C-82E4-57B803596F80}"/>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A68E959-D604-4D31-9010-C54821899338}"/>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3FC3497-D950-4522-AEB9-41EF9ADEC93D}"/>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79CB22-756F-49C1-90F4-509FA0C47572}"/>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A5909FC-220E-4E4E-8F4A-162BACB051E7}"/>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8756C3D-7439-4E52-B055-E27D8D377609}"/>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CFC3FC8-4E87-47BD-B0E6-285BD320122B}"/>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95430B9-0005-4E24-8CD1-29F0B32717A0}"/>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36,575
36,000
157.50
19,886,954
18,599,957
1,096,809
11,476,408
16,933,162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50E1723-A536-4B9E-9679-12EA67086DBA}"/>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C293E1-529D-4645-8335-5B27113A5059}"/>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F5BDF9-9E60-4795-86E5-E2A7EEF9C3D8}"/>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FCC9D9-BF59-420B-8D03-8C578DE94A8D}"/>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D5F74D9-BAC9-4B54-9925-3B440F0ECC6A}"/>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37414B9-1DCB-453F-AFD3-29E6AE19193D}"/>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A872216-8ACC-426C-860B-50A55AA0A7CE}"/>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0621D42-4274-4117-8927-63B5245CB14E}"/>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6F64A74-02EE-4CBC-AC43-750707ACA0E5}"/>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D555C93-AC01-40E7-893D-DB8318E14388}"/>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FE0BA6F-C487-4BAD-81AD-014660D4B689}"/>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76D6AD-367B-44B4-BA89-36C792986A67}"/>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B7186F6-44D7-462E-8984-77153679318D}"/>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687F5F4-FA46-4D3F-901D-CCCAA43ABC50}"/>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9D75177-539C-48CB-A766-34662A518054}"/>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62F5803-CB45-4000-98CE-78ACD9A81FE1}"/>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257D54-37AA-44A6-8EDB-DB4E9C49406D}"/>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DEB5C19-F571-4797-B22E-6592A8358FAF}"/>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9B43D03-0D8C-44B3-A91E-1FFFAC2D7264}"/>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5ED86EE-BF0F-44D0-BA80-2EAAEEF21DBE}"/>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BE29541-8A62-426E-B26A-BA09D9500EE8}"/>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9DD70B2-DF1E-408D-9B11-CB29D1FEC927}"/>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640ECEF-0A06-4D3F-9BED-B179022414C6}"/>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EC02F47-B2C4-486D-9F0A-F7058CA6A66D}"/>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513292B-FE25-47B5-B84E-A350B4B3BABE}"/>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8D99F9C-9979-4075-BAE8-CF78D1236A94}"/>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F39C539-225D-43AC-B935-08FB981BF222}"/>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E112E1B-DD74-4530-9F52-AA89759F9860}"/>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FDFE0AA-E1A5-4DDB-93F4-4D2B46F42213}"/>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1470885-DD80-471A-80C8-49D6CE2ADD5E}"/>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773F07C-CE15-4369-B47A-87144B33439B}"/>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AB9071E-0015-480D-AF5C-AE20B3D59E09}"/>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0A3943A-DFB9-4812-9277-53C243CDC52F}"/>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8B44D4B-D4D8-4F20-AE95-851F7675BF8A}"/>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0B0B278-11BB-4EC7-888C-6F0356416FF0}"/>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ED51C7B-2540-4122-B0C2-A518C7139045}"/>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3B54ECF-6310-4C33-9CFF-2E9F129551A4}"/>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17C5C04-2BD4-4227-8AD1-9A4301E8E8B7}"/>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E4C3B27-BE83-4F58-9FC7-5BE70EA7F6CF}"/>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2C9A671-BBE1-4B3F-A2D3-53A67F42C29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44FDA4C-2ED6-450F-AF42-9F022D692515}"/>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4CF7116-4EA9-47CB-B9C6-1F21C934080C}"/>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197F560-E244-41D8-9663-C09CFB61FE52}"/>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F243FB0E-3A78-4E76-BCF1-409C28577987}"/>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BCD6237-77C7-459A-A9C2-C9E8F2CEA2F6}"/>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E0AE8FE-463A-4615-B0FD-8B49158CD672}"/>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3134EAC-F466-4E11-AE21-D55CDDA0DDDE}"/>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E8B0D44-D616-4B41-8DC3-B0EA34D89333}"/>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949E151A-1637-49E1-80FC-B9248BA62C04}"/>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77E620E3-B954-4191-889F-73558972630C}"/>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85FE540D-E223-4CFA-9610-4ABDA7506652}"/>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2C1EE2BF-E908-489F-8576-ACC36E24A2A6}"/>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E0F5519E-6A25-41AD-A26C-4018294382BF}"/>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6E68FE57-1E1A-40D9-B333-34374AC73891}"/>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7260D140-7822-4E8C-8D36-32945988B33C}"/>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9A8C4B6A-8836-4396-9EFF-B4A90F06AB45}"/>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D440E49E-B08A-4410-B9F7-348FE1A1B51A}"/>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962330A8-98C1-4E33-AD12-9E5282B69643}"/>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60AF8581-3212-4473-8687-B1BF084F344D}"/>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2F83803F-AD25-4A5E-8F32-9E06F25BB88F}"/>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A8619E11-876D-40F5-BA31-DF550E6A62E6}"/>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14228DBD-55B5-4765-9911-6609197F48E8}"/>
            </a:ext>
          </a:extLst>
        </xdr:cNvPr>
        <xdr:cNvCxnSpPr/>
      </xdr:nvCxnSpPr>
      <xdr:spPr>
        <a:xfrm flipV="1">
          <a:off x="4173855" y="955357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C3F8329-9D0C-47C5-980F-D0E2225EBFD9}"/>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8FB0F6B7-94AD-449A-9CB7-FA66E572322A}"/>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129B1728-0557-490E-8A9A-4ADA581866AE}"/>
            </a:ext>
          </a:extLst>
        </xdr:cNvPr>
        <xdr:cNvSpPr txBox="1"/>
      </xdr:nvSpPr>
      <xdr:spPr>
        <a:xfrm>
          <a:off x="421259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77" name="直線コネクタ 76">
          <a:extLst>
            <a:ext uri="{FF2B5EF4-FFF2-40B4-BE49-F238E27FC236}">
              <a16:creationId xmlns:a16="http://schemas.microsoft.com/office/drawing/2014/main" id="{6C26C7E1-575C-478C-9CA0-679FFADA3B7A}"/>
            </a:ext>
          </a:extLst>
        </xdr:cNvPr>
        <xdr:cNvCxnSpPr/>
      </xdr:nvCxnSpPr>
      <xdr:spPr>
        <a:xfrm>
          <a:off x="4112260" y="9553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363F6CB2-029C-4BF5-9D5C-EF61B912A84E}"/>
            </a:ext>
          </a:extLst>
        </xdr:cNvPr>
        <xdr:cNvSpPr txBox="1"/>
      </xdr:nvSpPr>
      <xdr:spPr>
        <a:xfrm>
          <a:off x="4212590" y="1031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79" name="フローチャート: 判断 78">
          <a:extLst>
            <a:ext uri="{FF2B5EF4-FFF2-40B4-BE49-F238E27FC236}">
              <a16:creationId xmlns:a16="http://schemas.microsoft.com/office/drawing/2014/main" id="{E7458D83-2F48-4488-98BA-92696AAE37E4}"/>
            </a:ext>
          </a:extLst>
        </xdr:cNvPr>
        <xdr:cNvSpPr/>
      </xdr:nvSpPr>
      <xdr:spPr>
        <a:xfrm>
          <a:off x="4131310" y="103447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80" name="フローチャート: 判断 79">
          <a:extLst>
            <a:ext uri="{FF2B5EF4-FFF2-40B4-BE49-F238E27FC236}">
              <a16:creationId xmlns:a16="http://schemas.microsoft.com/office/drawing/2014/main" id="{117F1A8B-F63C-4067-BA75-0CDB13E66DEF}"/>
            </a:ext>
          </a:extLst>
        </xdr:cNvPr>
        <xdr:cNvSpPr/>
      </xdr:nvSpPr>
      <xdr:spPr>
        <a:xfrm>
          <a:off x="3388360" y="10297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81" name="フローチャート: 判断 80">
          <a:extLst>
            <a:ext uri="{FF2B5EF4-FFF2-40B4-BE49-F238E27FC236}">
              <a16:creationId xmlns:a16="http://schemas.microsoft.com/office/drawing/2014/main" id="{534669AF-AB6B-4870-B914-47FDC7744849}"/>
            </a:ext>
          </a:extLst>
        </xdr:cNvPr>
        <xdr:cNvSpPr/>
      </xdr:nvSpPr>
      <xdr:spPr>
        <a:xfrm>
          <a:off x="2571750" y="102762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82" name="フローチャート: 判断 81">
          <a:extLst>
            <a:ext uri="{FF2B5EF4-FFF2-40B4-BE49-F238E27FC236}">
              <a16:creationId xmlns:a16="http://schemas.microsoft.com/office/drawing/2014/main" id="{410DDC65-043E-4364-8781-BBDBB82FBB4F}"/>
            </a:ext>
          </a:extLst>
        </xdr:cNvPr>
        <xdr:cNvSpPr/>
      </xdr:nvSpPr>
      <xdr:spPr>
        <a:xfrm>
          <a:off x="1774190" y="102666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83" name="フローチャート: 判断 82">
          <a:extLst>
            <a:ext uri="{FF2B5EF4-FFF2-40B4-BE49-F238E27FC236}">
              <a16:creationId xmlns:a16="http://schemas.microsoft.com/office/drawing/2014/main" id="{BDD935ED-9876-4598-BD5A-ED0C874260AF}"/>
            </a:ext>
          </a:extLst>
        </xdr:cNvPr>
        <xdr:cNvSpPr/>
      </xdr:nvSpPr>
      <xdr:spPr>
        <a:xfrm>
          <a:off x="988060" y="102495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5517B182-BE50-459F-9F55-8DDCCDAD2147}"/>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2427CC2-60FB-42EA-819A-BD0108C8A50E}"/>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6B399DB-0B1A-489E-8DA6-5870CA537C21}"/>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9C3F1E7-ADAF-4654-80F7-8ED9D9A7576F}"/>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82D47DE-1E5E-4C5F-AD40-657771ECAB37}"/>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89" name="楕円 88">
          <a:extLst>
            <a:ext uri="{FF2B5EF4-FFF2-40B4-BE49-F238E27FC236}">
              <a16:creationId xmlns:a16="http://schemas.microsoft.com/office/drawing/2014/main" id="{169D57B4-54DD-406B-8C5E-EAAB45E0960B}"/>
            </a:ext>
          </a:extLst>
        </xdr:cNvPr>
        <xdr:cNvSpPr/>
      </xdr:nvSpPr>
      <xdr:spPr>
        <a:xfrm>
          <a:off x="4131310" y="103181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55897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BA7C93B-2C36-4492-AEF7-4C596733E53D}"/>
            </a:ext>
          </a:extLst>
        </xdr:cNvPr>
        <xdr:cNvSpPr txBox="1"/>
      </xdr:nvSpPr>
      <xdr:spPr>
        <a:xfrm>
          <a:off x="4212590"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xdr:rowOff>
    </xdr:from>
    <xdr:to>
      <xdr:col>20</xdr:col>
      <xdr:colOff>38100</xdr:colOff>
      <xdr:row>60</xdr:row>
      <xdr:rowOff>106045</xdr:rowOff>
    </xdr:to>
    <xdr:sp macro="" textlink="">
      <xdr:nvSpPr>
        <xdr:cNvPr id="91" name="楕円 90">
          <a:extLst>
            <a:ext uri="{FF2B5EF4-FFF2-40B4-BE49-F238E27FC236}">
              <a16:creationId xmlns:a16="http://schemas.microsoft.com/office/drawing/2014/main" id="{3C87FE86-12A2-4020-BB7D-916DC19C5E5B}"/>
            </a:ext>
          </a:extLst>
        </xdr:cNvPr>
        <xdr:cNvSpPr/>
      </xdr:nvSpPr>
      <xdr:spPr>
        <a:xfrm>
          <a:off x="3388360" y="10293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55245</xdr:rowOff>
    </xdr:from>
    <xdr:to>
      <xdr:col>24</xdr:col>
      <xdr:colOff>63500</xdr:colOff>
      <xdr:row>60</xdr:row>
      <xdr:rowOff>83820</xdr:rowOff>
    </xdr:to>
    <xdr:cxnSp macro="">
      <xdr:nvCxnSpPr>
        <xdr:cNvPr id="92" name="直線コネクタ 91">
          <a:extLst>
            <a:ext uri="{FF2B5EF4-FFF2-40B4-BE49-F238E27FC236}">
              <a16:creationId xmlns:a16="http://schemas.microsoft.com/office/drawing/2014/main" id="{07DB10A9-8989-46CA-8BC4-91ABC1071F50}"/>
            </a:ext>
          </a:extLst>
        </xdr:cNvPr>
        <xdr:cNvCxnSpPr/>
      </xdr:nvCxnSpPr>
      <xdr:spPr>
        <a:xfrm>
          <a:off x="3431540" y="10346055"/>
          <a:ext cx="7429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147320</xdr:rowOff>
    </xdr:from>
    <xdr:to>
      <xdr:col>15</xdr:col>
      <xdr:colOff>101600</xdr:colOff>
      <xdr:row>60</xdr:row>
      <xdr:rowOff>77470</xdr:rowOff>
    </xdr:to>
    <xdr:sp macro="" textlink="">
      <xdr:nvSpPr>
        <xdr:cNvPr id="93" name="楕円 92">
          <a:extLst>
            <a:ext uri="{FF2B5EF4-FFF2-40B4-BE49-F238E27FC236}">
              <a16:creationId xmlns:a16="http://schemas.microsoft.com/office/drawing/2014/main" id="{8263EB57-4E9C-4AEF-9300-0BDBC1A19395}"/>
            </a:ext>
          </a:extLst>
        </xdr:cNvPr>
        <xdr:cNvSpPr/>
      </xdr:nvSpPr>
      <xdr:spPr>
        <a:xfrm>
          <a:off x="2571750" y="102609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26670</xdr:rowOff>
    </xdr:from>
    <xdr:to>
      <xdr:col>19</xdr:col>
      <xdr:colOff>177800</xdr:colOff>
      <xdr:row>60</xdr:row>
      <xdr:rowOff>55245</xdr:rowOff>
    </xdr:to>
    <xdr:cxnSp macro="">
      <xdr:nvCxnSpPr>
        <xdr:cNvPr id="94" name="直線コネクタ 93">
          <a:extLst>
            <a:ext uri="{FF2B5EF4-FFF2-40B4-BE49-F238E27FC236}">
              <a16:creationId xmlns:a16="http://schemas.microsoft.com/office/drawing/2014/main" id="{05E7124B-27C5-43A3-B85E-97FC58D3990B}"/>
            </a:ext>
          </a:extLst>
        </xdr:cNvPr>
        <xdr:cNvCxnSpPr/>
      </xdr:nvCxnSpPr>
      <xdr:spPr>
        <a:xfrm>
          <a:off x="2626360" y="10311765"/>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88265</xdr:rowOff>
    </xdr:from>
    <xdr:to>
      <xdr:col>10</xdr:col>
      <xdr:colOff>165100</xdr:colOff>
      <xdr:row>63</xdr:row>
      <xdr:rowOff>18415</xdr:rowOff>
    </xdr:to>
    <xdr:sp macro="" textlink="">
      <xdr:nvSpPr>
        <xdr:cNvPr id="95" name="楕円 94">
          <a:extLst>
            <a:ext uri="{FF2B5EF4-FFF2-40B4-BE49-F238E27FC236}">
              <a16:creationId xmlns:a16="http://schemas.microsoft.com/office/drawing/2014/main" id="{BC33F01C-F6C6-4ECD-8803-E26322C1119A}"/>
            </a:ext>
          </a:extLst>
        </xdr:cNvPr>
        <xdr:cNvSpPr/>
      </xdr:nvSpPr>
      <xdr:spPr>
        <a:xfrm>
          <a:off x="1774190" y="107219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26670</xdr:rowOff>
    </xdr:from>
    <xdr:to>
      <xdr:col>15</xdr:col>
      <xdr:colOff>50800</xdr:colOff>
      <xdr:row>62</xdr:row>
      <xdr:rowOff>139065</xdr:rowOff>
    </xdr:to>
    <xdr:cxnSp macro="">
      <xdr:nvCxnSpPr>
        <xdr:cNvPr id="96" name="直線コネクタ 95">
          <a:extLst>
            <a:ext uri="{FF2B5EF4-FFF2-40B4-BE49-F238E27FC236}">
              <a16:creationId xmlns:a16="http://schemas.microsoft.com/office/drawing/2014/main" id="{DB8EEBDC-7421-4108-A064-CF7A6A71855B}"/>
            </a:ext>
          </a:extLst>
        </xdr:cNvPr>
        <xdr:cNvCxnSpPr/>
      </xdr:nvCxnSpPr>
      <xdr:spPr>
        <a:xfrm flipV="1">
          <a:off x="1828800" y="10311765"/>
          <a:ext cx="797560" cy="4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97790</xdr:rowOff>
    </xdr:from>
    <xdr:to>
      <xdr:col>6</xdr:col>
      <xdr:colOff>38100</xdr:colOff>
      <xdr:row>63</xdr:row>
      <xdr:rowOff>27940</xdr:rowOff>
    </xdr:to>
    <xdr:sp macro="" textlink="">
      <xdr:nvSpPr>
        <xdr:cNvPr id="97" name="楕円 96">
          <a:extLst>
            <a:ext uri="{FF2B5EF4-FFF2-40B4-BE49-F238E27FC236}">
              <a16:creationId xmlns:a16="http://schemas.microsoft.com/office/drawing/2014/main" id="{D7CFCEAC-6A03-4A62-9922-1EA909D7E263}"/>
            </a:ext>
          </a:extLst>
        </xdr:cNvPr>
        <xdr:cNvSpPr/>
      </xdr:nvSpPr>
      <xdr:spPr>
        <a:xfrm>
          <a:off x="988060" y="107238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139065</xdr:rowOff>
    </xdr:from>
    <xdr:to>
      <xdr:col>10</xdr:col>
      <xdr:colOff>114300</xdr:colOff>
      <xdr:row>62</xdr:row>
      <xdr:rowOff>148590</xdr:rowOff>
    </xdr:to>
    <xdr:cxnSp macro="">
      <xdr:nvCxnSpPr>
        <xdr:cNvPr id="98" name="直線コネクタ 97">
          <a:extLst>
            <a:ext uri="{FF2B5EF4-FFF2-40B4-BE49-F238E27FC236}">
              <a16:creationId xmlns:a16="http://schemas.microsoft.com/office/drawing/2014/main" id="{DEC554B4-CB78-439B-9B39-358DF28482DB}"/>
            </a:ext>
          </a:extLst>
        </xdr:cNvPr>
        <xdr:cNvCxnSpPr/>
      </xdr:nvCxnSpPr>
      <xdr:spPr>
        <a:xfrm flipV="1">
          <a:off x="1031240" y="10765155"/>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100982</xdr:rowOff>
    </xdr:from>
    <xdr:ext cx="405111" cy="259045"/>
    <xdr:sp macro="" textlink="">
      <xdr:nvSpPr>
        <xdr:cNvPr id="99" name="n_1aveValue【体育館・プール】&#10;有形固定資産減価償却率">
          <a:extLst>
            <a:ext uri="{FF2B5EF4-FFF2-40B4-BE49-F238E27FC236}">
              <a16:creationId xmlns:a16="http://schemas.microsoft.com/office/drawing/2014/main" id="{D93FC4CF-A8CD-423F-800C-A171007010EA}"/>
            </a:ext>
          </a:extLst>
        </xdr:cNvPr>
        <xdr:cNvSpPr txBox="1"/>
      </xdr:nvSpPr>
      <xdr:spPr>
        <a:xfrm>
          <a:off x="32391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100" name="n_2aveValue【体育館・プール】&#10;有形固定資産減価償却率">
          <a:extLst>
            <a:ext uri="{FF2B5EF4-FFF2-40B4-BE49-F238E27FC236}">
              <a16:creationId xmlns:a16="http://schemas.microsoft.com/office/drawing/2014/main" id="{FAA075E6-E410-4759-8C34-90C70AE12EFC}"/>
            </a:ext>
          </a:extLst>
        </xdr:cNvPr>
        <xdr:cNvSpPr txBox="1"/>
      </xdr:nvSpPr>
      <xdr:spPr>
        <a:xfrm>
          <a:off x="2439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101" name="n_3aveValue【体育館・プール】&#10;有形固定資産減価償却率">
          <a:extLst>
            <a:ext uri="{FF2B5EF4-FFF2-40B4-BE49-F238E27FC236}">
              <a16:creationId xmlns:a16="http://schemas.microsoft.com/office/drawing/2014/main" id="{F6E333D1-7A60-4FB7-A715-A6A5E286945A}"/>
            </a:ext>
          </a:extLst>
        </xdr:cNvPr>
        <xdr:cNvSpPr txBox="1"/>
      </xdr:nvSpPr>
      <xdr:spPr>
        <a:xfrm>
          <a:off x="164148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84472</xdr:rowOff>
    </xdr:from>
    <xdr:ext cx="405111" cy="259045"/>
    <xdr:sp macro="" textlink="">
      <xdr:nvSpPr>
        <xdr:cNvPr id="102" name="n_4aveValue【体育館・プール】&#10;有形固定資産減価償却率">
          <a:extLst>
            <a:ext uri="{FF2B5EF4-FFF2-40B4-BE49-F238E27FC236}">
              <a16:creationId xmlns:a16="http://schemas.microsoft.com/office/drawing/2014/main" id="{88407B2B-12DA-414B-9C33-84EE40DCFB4E}"/>
            </a:ext>
          </a:extLst>
        </xdr:cNvPr>
        <xdr:cNvSpPr txBox="1"/>
      </xdr:nvSpPr>
      <xdr:spPr>
        <a:xfrm>
          <a:off x="85535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122572</xdr:rowOff>
    </xdr:from>
    <xdr:ext cx="405111" cy="259045"/>
    <xdr:sp macro="" textlink="">
      <xdr:nvSpPr>
        <xdr:cNvPr id="103" name="n_1mainValue【体育館・プール】&#10;有形固定資産減価償却率">
          <a:extLst>
            <a:ext uri="{FF2B5EF4-FFF2-40B4-BE49-F238E27FC236}">
              <a16:creationId xmlns:a16="http://schemas.microsoft.com/office/drawing/2014/main" id="{339C1E75-179B-4A44-A79E-EFD74523D1E4}"/>
            </a:ext>
          </a:extLst>
        </xdr:cNvPr>
        <xdr:cNvSpPr txBox="1"/>
      </xdr:nvSpPr>
      <xdr:spPr>
        <a:xfrm>
          <a:off x="32391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93997</xdr:rowOff>
    </xdr:from>
    <xdr:ext cx="405111" cy="259045"/>
    <xdr:sp macro="" textlink="">
      <xdr:nvSpPr>
        <xdr:cNvPr id="104" name="n_2mainValue【体育館・プール】&#10;有形固定資産減価償却率">
          <a:extLst>
            <a:ext uri="{FF2B5EF4-FFF2-40B4-BE49-F238E27FC236}">
              <a16:creationId xmlns:a16="http://schemas.microsoft.com/office/drawing/2014/main" id="{F93186F4-088A-4152-AC4C-C88E8A72AC6F}"/>
            </a:ext>
          </a:extLst>
        </xdr:cNvPr>
        <xdr:cNvSpPr txBox="1"/>
      </xdr:nvSpPr>
      <xdr:spPr>
        <a:xfrm>
          <a:off x="2439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9542</xdr:rowOff>
    </xdr:from>
    <xdr:ext cx="405111" cy="259045"/>
    <xdr:sp macro="" textlink="">
      <xdr:nvSpPr>
        <xdr:cNvPr id="105" name="n_3mainValue【体育館・プール】&#10;有形固定資産減価償却率">
          <a:extLst>
            <a:ext uri="{FF2B5EF4-FFF2-40B4-BE49-F238E27FC236}">
              <a16:creationId xmlns:a16="http://schemas.microsoft.com/office/drawing/2014/main" id="{02FC337F-288D-4CCA-9578-651A7D56AE1F}"/>
            </a:ext>
          </a:extLst>
        </xdr:cNvPr>
        <xdr:cNvSpPr txBox="1"/>
      </xdr:nvSpPr>
      <xdr:spPr>
        <a:xfrm>
          <a:off x="164148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19067</xdr:rowOff>
    </xdr:from>
    <xdr:ext cx="405111" cy="259045"/>
    <xdr:sp macro="" textlink="">
      <xdr:nvSpPr>
        <xdr:cNvPr id="106" name="n_4mainValue【体育館・プール】&#10;有形固定資産減価償却率">
          <a:extLst>
            <a:ext uri="{FF2B5EF4-FFF2-40B4-BE49-F238E27FC236}">
              <a16:creationId xmlns:a16="http://schemas.microsoft.com/office/drawing/2014/main" id="{8FE55B44-94D4-41F1-BCE7-D3B85667C5B7}"/>
            </a:ext>
          </a:extLst>
        </xdr:cNvPr>
        <xdr:cNvSpPr txBox="1"/>
      </xdr:nvSpPr>
      <xdr:spPr>
        <a:xfrm>
          <a:off x="85535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6A4CA558-325A-44FC-800A-C974E40F9DE6}"/>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49646B1A-8ACE-46B6-84FD-CB3CEE207836}"/>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768BE706-179B-4651-B751-619FD503F1DF}"/>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2C68C36C-11DD-4B76-8897-D8ACB02242E1}"/>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4D1495FA-41B5-4C68-A177-C69BC8991AAF}"/>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7551965F-2634-4837-A283-E699B3F5F6A2}"/>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DCF9E3FE-38CD-46E1-BE30-C709D313BB39}"/>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669D49B2-A795-48E7-96B1-122F0AE425E3}"/>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E97627EA-0546-4095-9C64-C7B687BE3D7A}"/>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7087148E-8994-48A0-8589-FF54076E622E}"/>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69D46CAA-317A-4F1E-8073-758DB0B369A0}"/>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B9AEA208-25E4-4C23-B093-CA42EA04B06F}"/>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4CA87768-7040-4576-853C-19D30A8A3306}"/>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D23ACF22-CCBD-47B2-A72E-46B84E080866}"/>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ABD2B7DD-455F-4D2A-922C-14BD332A4B0F}"/>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AD2AEA1B-A445-4325-AF95-50D6331FE5AA}"/>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A7615E68-ED4B-4BE2-8E8E-5D846B4830B3}"/>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C5771627-A072-4AF9-8979-6FC26BF9DAA3}"/>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B8B7F633-B365-4ECD-B25B-D1322232EB83}"/>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2BC34570-920B-4F73-80B0-20822244C4B1}"/>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14EB3E13-51E0-42CB-807C-8097EAB4FA6C}"/>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13D7709B-F029-43EB-B57D-9CC16A74F09A}"/>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E292479D-F013-4692-B1A2-D7EBDE583D80}"/>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130" name="直線コネクタ 129">
          <a:extLst>
            <a:ext uri="{FF2B5EF4-FFF2-40B4-BE49-F238E27FC236}">
              <a16:creationId xmlns:a16="http://schemas.microsoft.com/office/drawing/2014/main" id="{AFEFCE49-B116-4F12-B495-753E69B8153C}"/>
            </a:ext>
          </a:extLst>
        </xdr:cNvPr>
        <xdr:cNvCxnSpPr/>
      </xdr:nvCxnSpPr>
      <xdr:spPr>
        <a:xfrm flipV="1">
          <a:off x="9429115" y="9565640"/>
          <a:ext cx="0" cy="1441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131" name="【体育館・プール】&#10;一人当たり面積最小値テキスト">
          <a:extLst>
            <a:ext uri="{FF2B5EF4-FFF2-40B4-BE49-F238E27FC236}">
              <a16:creationId xmlns:a16="http://schemas.microsoft.com/office/drawing/2014/main" id="{2EC79C4B-DACE-4C78-AF72-A3379315815D}"/>
            </a:ext>
          </a:extLst>
        </xdr:cNvPr>
        <xdr:cNvSpPr txBox="1"/>
      </xdr:nvSpPr>
      <xdr:spPr>
        <a:xfrm>
          <a:off x="946785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132" name="直線コネクタ 131">
          <a:extLst>
            <a:ext uri="{FF2B5EF4-FFF2-40B4-BE49-F238E27FC236}">
              <a16:creationId xmlns:a16="http://schemas.microsoft.com/office/drawing/2014/main" id="{2FB8862C-F55B-4968-A9BB-F682F553149A}"/>
            </a:ext>
          </a:extLst>
        </xdr:cNvPr>
        <xdr:cNvCxnSpPr/>
      </xdr:nvCxnSpPr>
      <xdr:spPr>
        <a:xfrm>
          <a:off x="9356090" y="110070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133" name="【体育館・プール】&#10;一人当たり面積最大値テキスト">
          <a:extLst>
            <a:ext uri="{FF2B5EF4-FFF2-40B4-BE49-F238E27FC236}">
              <a16:creationId xmlns:a16="http://schemas.microsoft.com/office/drawing/2014/main" id="{4EF7FA97-3BDF-468C-AF78-0C3A548F42FA}"/>
            </a:ext>
          </a:extLst>
        </xdr:cNvPr>
        <xdr:cNvSpPr txBox="1"/>
      </xdr:nvSpPr>
      <xdr:spPr>
        <a:xfrm>
          <a:off x="946785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134" name="直線コネクタ 133">
          <a:extLst>
            <a:ext uri="{FF2B5EF4-FFF2-40B4-BE49-F238E27FC236}">
              <a16:creationId xmlns:a16="http://schemas.microsoft.com/office/drawing/2014/main" id="{411327C1-EE1B-46D6-8849-943F45D18196}"/>
            </a:ext>
          </a:extLst>
        </xdr:cNvPr>
        <xdr:cNvCxnSpPr/>
      </xdr:nvCxnSpPr>
      <xdr:spPr>
        <a:xfrm>
          <a:off x="9356090" y="95656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135" name="【体育館・プール】&#10;一人当たり面積平均値テキスト">
          <a:extLst>
            <a:ext uri="{FF2B5EF4-FFF2-40B4-BE49-F238E27FC236}">
              <a16:creationId xmlns:a16="http://schemas.microsoft.com/office/drawing/2014/main" id="{A2CDA4CF-7152-45CC-B90E-AB10BEB98C4C}"/>
            </a:ext>
          </a:extLst>
        </xdr:cNvPr>
        <xdr:cNvSpPr txBox="1"/>
      </xdr:nvSpPr>
      <xdr:spPr>
        <a:xfrm>
          <a:off x="946785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136" name="フローチャート: 判断 135">
          <a:extLst>
            <a:ext uri="{FF2B5EF4-FFF2-40B4-BE49-F238E27FC236}">
              <a16:creationId xmlns:a16="http://schemas.microsoft.com/office/drawing/2014/main" id="{83312B99-4CDD-4FBD-A14D-9ABF45805B78}"/>
            </a:ext>
          </a:extLst>
        </xdr:cNvPr>
        <xdr:cNvSpPr/>
      </xdr:nvSpPr>
      <xdr:spPr>
        <a:xfrm>
          <a:off x="9394190" y="1064768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59690</xdr:rowOff>
    </xdr:from>
    <xdr:to>
      <xdr:col>50</xdr:col>
      <xdr:colOff>165100</xdr:colOff>
      <xdr:row>61</xdr:row>
      <xdr:rowOff>161290</xdr:rowOff>
    </xdr:to>
    <xdr:sp macro="" textlink="">
      <xdr:nvSpPr>
        <xdr:cNvPr id="137" name="フローチャート: 判断 136">
          <a:extLst>
            <a:ext uri="{FF2B5EF4-FFF2-40B4-BE49-F238E27FC236}">
              <a16:creationId xmlns:a16="http://schemas.microsoft.com/office/drawing/2014/main" id="{9EBDCF3B-272B-490C-846F-A35FEE498400}"/>
            </a:ext>
          </a:extLst>
        </xdr:cNvPr>
        <xdr:cNvSpPr/>
      </xdr:nvSpPr>
      <xdr:spPr>
        <a:xfrm>
          <a:off x="8632190" y="1051433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100330</xdr:rowOff>
    </xdr:from>
    <xdr:to>
      <xdr:col>46</xdr:col>
      <xdr:colOff>38100</xdr:colOff>
      <xdr:row>62</xdr:row>
      <xdr:rowOff>30480</xdr:rowOff>
    </xdr:to>
    <xdr:sp macro="" textlink="">
      <xdr:nvSpPr>
        <xdr:cNvPr id="138" name="フローチャート: 判断 137">
          <a:extLst>
            <a:ext uri="{FF2B5EF4-FFF2-40B4-BE49-F238E27FC236}">
              <a16:creationId xmlns:a16="http://schemas.microsoft.com/office/drawing/2014/main" id="{2E8AAA75-053F-4E42-A14E-40E87C0FDBCD}"/>
            </a:ext>
          </a:extLst>
        </xdr:cNvPr>
        <xdr:cNvSpPr/>
      </xdr:nvSpPr>
      <xdr:spPr>
        <a:xfrm>
          <a:off x="7846060" y="1055497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113030</xdr:rowOff>
    </xdr:from>
    <xdr:to>
      <xdr:col>41</xdr:col>
      <xdr:colOff>101600</xdr:colOff>
      <xdr:row>62</xdr:row>
      <xdr:rowOff>43180</xdr:rowOff>
    </xdr:to>
    <xdr:sp macro="" textlink="">
      <xdr:nvSpPr>
        <xdr:cNvPr id="139" name="フローチャート: 判断 138">
          <a:extLst>
            <a:ext uri="{FF2B5EF4-FFF2-40B4-BE49-F238E27FC236}">
              <a16:creationId xmlns:a16="http://schemas.microsoft.com/office/drawing/2014/main" id="{8988C4C1-2F0F-4EBF-A3BC-D0E9FBFAE99A}"/>
            </a:ext>
          </a:extLst>
        </xdr:cNvPr>
        <xdr:cNvSpPr/>
      </xdr:nvSpPr>
      <xdr:spPr>
        <a:xfrm>
          <a:off x="7029450" y="10571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127000</xdr:rowOff>
    </xdr:from>
    <xdr:to>
      <xdr:col>36</xdr:col>
      <xdr:colOff>165100</xdr:colOff>
      <xdr:row>62</xdr:row>
      <xdr:rowOff>57150</xdr:rowOff>
    </xdr:to>
    <xdr:sp macro="" textlink="">
      <xdr:nvSpPr>
        <xdr:cNvPr id="140" name="フローチャート: 判断 139">
          <a:extLst>
            <a:ext uri="{FF2B5EF4-FFF2-40B4-BE49-F238E27FC236}">
              <a16:creationId xmlns:a16="http://schemas.microsoft.com/office/drawing/2014/main" id="{876EB83F-5A58-48A1-9655-B13685634BE2}"/>
            </a:ext>
          </a:extLst>
        </xdr:cNvPr>
        <xdr:cNvSpPr/>
      </xdr:nvSpPr>
      <xdr:spPr>
        <a:xfrm>
          <a:off x="6231890" y="1058926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8B77AD33-D147-4576-8914-9412BF760DAA}"/>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DE225B21-EF04-4F78-BC46-0EEB8E1BC72C}"/>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E16A567-CBF0-4C61-B832-686C2D822D30}"/>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7902133-9900-451B-BE65-E0D385B9B87B}"/>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13692DCE-48CB-4897-9744-5F0D076C0111}"/>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124460</xdr:rowOff>
    </xdr:from>
    <xdr:to>
      <xdr:col>55</xdr:col>
      <xdr:colOff>50800</xdr:colOff>
      <xdr:row>64</xdr:row>
      <xdr:rowOff>54610</xdr:rowOff>
    </xdr:to>
    <xdr:sp macro="" textlink="">
      <xdr:nvSpPr>
        <xdr:cNvPr id="146" name="楕円 145">
          <a:extLst>
            <a:ext uri="{FF2B5EF4-FFF2-40B4-BE49-F238E27FC236}">
              <a16:creationId xmlns:a16="http://schemas.microsoft.com/office/drawing/2014/main" id="{2CB7BC7E-8340-49AE-8428-6E5EA7C91467}"/>
            </a:ext>
          </a:extLst>
        </xdr:cNvPr>
        <xdr:cNvSpPr/>
      </xdr:nvSpPr>
      <xdr:spPr>
        <a:xfrm>
          <a:off x="9394190" y="1092771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39387</xdr:rowOff>
    </xdr:from>
    <xdr:ext cx="469744" cy="259045"/>
    <xdr:sp macro="" textlink="">
      <xdr:nvSpPr>
        <xdr:cNvPr id="147" name="【体育館・プール】&#10;一人当たり面積該当値テキスト">
          <a:extLst>
            <a:ext uri="{FF2B5EF4-FFF2-40B4-BE49-F238E27FC236}">
              <a16:creationId xmlns:a16="http://schemas.microsoft.com/office/drawing/2014/main" id="{9D0D015E-9576-47C4-B951-45DEBFA1679C}"/>
            </a:ext>
          </a:extLst>
        </xdr:cNvPr>
        <xdr:cNvSpPr txBox="1"/>
      </xdr:nvSpPr>
      <xdr:spPr>
        <a:xfrm>
          <a:off x="946785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125730</xdr:rowOff>
    </xdr:from>
    <xdr:to>
      <xdr:col>50</xdr:col>
      <xdr:colOff>165100</xdr:colOff>
      <xdr:row>64</xdr:row>
      <xdr:rowOff>55880</xdr:rowOff>
    </xdr:to>
    <xdr:sp macro="" textlink="">
      <xdr:nvSpPr>
        <xdr:cNvPr id="148" name="楕円 147">
          <a:extLst>
            <a:ext uri="{FF2B5EF4-FFF2-40B4-BE49-F238E27FC236}">
              <a16:creationId xmlns:a16="http://schemas.microsoft.com/office/drawing/2014/main" id="{D8316B78-2FFA-4603-A5DB-79808130D76C}"/>
            </a:ext>
          </a:extLst>
        </xdr:cNvPr>
        <xdr:cNvSpPr/>
      </xdr:nvSpPr>
      <xdr:spPr>
        <a:xfrm>
          <a:off x="8632190" y="1093089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3810</xdr:rowOff>
    </xdr:from>
    <xdr:to>
      <xdr:col>55</xdr:col>
      <xdr:colOff>0</xdr:colOff>
      <xdr:row>64</xdr:row>
      <xdr:rowOff>5080</xdr:rowOff>
    </xdr:to>
    <xdr:cxnSp macro="">
      <xdr:nvCxnSpPr>
        <xdr:cNvPr id="149" name="直線コネクタ 148">
          <a:extLst>
            <a:ext uri="{FF2B5EF4-FFF2-40B4-BE49-F238E27FC236}">
              <a16:creationId xmlns:a16="http://schemas.microsoft.com/office/drawing/2014/main" id="{D561D64E-EADA-4E73-9EE4-8E9BCD98C32A}"/>
            </a:ext>
          </a:extLst>
        </xdr:cNvPr>
        <xdr:cNvCxnSpPr/>
      </xdr:nvCxnSpPr>
      <xdr:spPr>
        <a:xfrm flipV="1">
          <a:off x="8686800" y="10978515"/>
          <a:ext cx="7429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125730</xdr:rowOff>
    </xdr:from>
    <xdr:to>
      <xdr:col>46</xdr:col>
      <xdr:colOff>38100</xdr:colOff>
      <xdr:row>64</xdr:row>
      <xdr:rowOff>55880</xdr:rowOff>
    </xdr:to>
    <xdr:sp macro="" textlink="">
      <xdr:nvSpPr>
        <xdr:cNvPr id="150" name="楕円 149">
          <a:extLst>
            <a:ext uri="{FF2B5EF4-FFF2-40B4-BE49-F238E27FC236}">
              <a16:creationId xmlns:a16="http://schemas.microsoft.com/office/drawing/2014/main" id="{4D7E7AD4-0DAE-4541-A535-71A1F0624A4E}"/>
            </a:ext>
          </a:extLst>
        </xdr:cNvPr>
        <xdr:cNvSpPr/>
      </xdr:nvSpPr>
      <xdr:spPr>
        <a:xfrm>
          <a:off x="7846060" y="10930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5080</xdr:rowOff>
    </xdr:from>
    <xdr:to>
      <xdr:col>50</xdr:col>
      <xdr:colOff>114300</xdr:colOff>
      <xdr:row>64</xdr:row>
      <xdr:rowOff>5080</xdr:rowOff>
    </xdr:to>
    <xdr:cxnSp macro="">
      <xdr:nvCxnSpPr>
        <xdr:cNvPr id="151" name="直線コネクタ 150">
          <a:extLst>
            <a:ext uri="{FF2B5EF4-FFF2-40B4-BE49-F238E27FC236}">
              <a16:creationId xmlns:a16="http://schemas.microsoft.com/office/drawing/2014/main" id="{612818F8-DFAE-4E2F-A104-77B817951C98}"/>
            </a:ext>
          </a:extLst>
        </xdr:cNvPr>
        <xdr:cNvCxnSpPr/>
      </xdr:nvCxnSpPr>
      <xdr:spPr>
        <a:xfrm>
          <a:off x="7889240" y="1097978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127000</xdr:rowOff>
    </xdr:from>
    <xdr:to>
      <xdr:col>41</xdr:col>
      <xdr:colOff>101600</xdr:colOff>
      <xdr:row>64</xdr:row>
      <xdr:rowOff>57150</xdr:rowOff>
    </xdr:to>
    <xdr:sp macro="" textlink="">
      <xdr:nvSpPr>
        <xdr:cNvPr id="152" name="楕円 151">
          <a:extLst>
            <a:ext uri="{FF2B5EF4-FFF2-40B4-BE49-F238E27FC236}">
              <a16:creationId xmlns:a16="http://schemas.microsoft.com/office/drawing/2014/main" id="{B93D854B-A877-4289-8479-F964596CDBB0}"/>
            </a:ext>
          </a:extLst>
        </xdr:cNvPr>
        <xdr:cNvSpPr/>
      </xdr:nvSpPr>
      <xdr:spPr>
        <a:xfrm>
          <a:off x="7029450" y="1093216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5080</xdr:rowOff>
    </xdr:from>
    <xdr:to>
      <xdr:col>45</xdr:col>
      <xdr:colOff>177800</xdr:colOff>
      <xdr:row>64</xdr:row>
      <xdr:rowOff>6350</xdr:rowOff>
    </xdr:to>
    <xdr:cxnSp macro="">
      <xdr:nvCxnSpPr>
        <xdr:cNvPr id="153" name="直線コネクタ 152">
          <a:extLst>
            <a:ext uri="{FF2B5EF4-FFF2-40B4-BE49-F238E27FC236}">
              <a16:creationId xmlns:a16="http://schemas.microsoft.com/office/drawing/2014/main" id="{C31189FF-6827-4C24-9935-E48DC5A1DC1E}"/>
            </a:ext>
          </a:extLst>
        </xdr:cNvPr>
        <xdr:cNvCxnSpPr/>
      </xdr:nvCxnSpPr>
      <xdr:spPr>
        <a:xfrm flipV="1">
          <a:off x="7084060" y="10979785"/>
          <a:ext cx="80518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128270</xdr:rowOff>
    </xdr:from>
    <xdr:to>
      <xdr:col>36</xdr:col>
      <xdr:colOff>165100</xdr:colOff>
      <xdr:row>64</xdr:row>
      <xdr:rowOff>58420</xdr:rowOff>
    </xdr:to>
    <xdr:sp macro="" textlink="">
      <xdr:nvSpPr>
        <xdr:cNvPr id="154" name="楕円 153">
          <a:extLst>
            <a:ext uri="{FF2B5EF4-FFF2-40B4-BE49-F238E27FC236}">
              <a16:creationId xmlns:a16="http://schemas.microsoft.com/office/drawing/2014/main" id="{A75B776F-FE63-4F3B-8C6A-59276186A9D5}"/>
            </a:ext>
          </a:extLst>
        </xdr:cNvPr>
        <xdr:cNvSpPr/>
      </xdr:nvSpPr>
      <xdr:spPr>
        <a:xfrm>
          <a:off x="6231890" y="109334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6350</xdr:rowOff>
    </xdr:from>
    <xdr:to>
      <xdr:col>41</xdr:col>
      <xdr:colOff>50800</xdr:colOff>
      <xdr:row>64</xdr:row>
      <xdr:rowOff>7620</xdr:rowOff>
    </xdr:to>
    <xdr:cxnSp macro="">
      <xdr:nvCxnSpPr>
        <xdr:cNvPr id="155" name="直線コネクタ 154">
          <a:extLst>
            <a:ext uri="{FF2B5EF4-FFF2-40B4-BE49-F238E27FC236}">
              <a16:creationId xmlns:a16="http://schemas.microsoft.com/office/drawing/2014/main" id="{8E25205C-B00C-49AA-AF62-22DB4628A431}"/>
            </a:ext>
          </a:extLst>
        </xdr:cNvPr>
        <xdr:cNvCxnSpPr/>
      </xdr:nvCxnSpPr>
      <xdr:spPr>
        <a:xfrm flipV="1">
          <a:off x="6286500" y="10981055"/>
          <a:ext cx="79756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6367</xdr:rowOff>
    </xdr:from>
    <xdr:ext cx="469744" cy="259045"/>
    <xdr:sp macro="" textlink="">
      <xdr:nvSpPr>
        <xdr:cNvPr id="156" name="n_1aveValue【体育館・プール】&#10;一人当たり面積">
          <a:extLst>
            <a:ext uri="{FF2B5EF4-FFF2-40B4-BE49-F238E27FC236}">
              <a16:creationId xmlns:a16="http://schemas.microsoft.com/office/drawing/2014/main" id="{C564AD2F-CF95-4F41-A538-91A772DDC58C}"/>
            </a:ext>
          </a:extLst>
        </xdr:cNvPr>
        <xdr:cNvSpPr txBox="1"/>
      </xdr:nvSpPr>
      <xdr:spPr>
        <a:xfrm>
          <a:off x="8454467" y="1029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47007</xdr:rowOff>
    </xdr:from>
    <xdr:ext cx="469744" cy="259045"/>
    <xdr:sp macro="" textlink="">
      <xdr:nvSpPr>
        <xdr:cNvPr id="157" name="n_2aveValue【体育館・プール】&#10;一人当たり面積">
          <a:extLst>
            <a:ext uri="{FF2B5EF4-FFF2-40B4-BE49-F238E27FC236}">
              <a16:creationId xmlns:a16="http://schemas.microsoft.com/office/drawing/2014/main" id="{2DC5182A-2FFC-408B-9779-6813DBF457B3}"/>
            </a:ext>
          </a:extLst>
        </xdr:cNvPr>
        <xdr:cNvSpPr txBox="1"/>
      </xdr:nvSpPr>
      <xdr:spPr>
        <a:xfrm>
          <a:off x="7673417" y="1033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59707</xdr:rowOff>
    </xdr:from>
    <xdr:ext cx="469744" cy="259045"/>
    <xdr:sp macro="" textlink="">
      <xdr:nvSpPr>
        <xdr:cNvPr id="158" name="n_3aveValue【体育館・プール】&#10;一人当たり面積">
          <a:extLst>
            <a:ext uri="{FF2B5EF4-FFF2-40B4-BE49-F238E27FC236}">
              <a16:creationId xmlns:a16="http://schemas.microsoft.com/office/drawing/2014/main" id="{9B41A529-35E2-4DC5-88CF-37ED3F621D76}"/>
            </a:ext>
          </a:extLst>
        </xdr:cNvPr>
        <xdr:cNvSpPr txBox="1"/>
      </xdr:nvSpPr>
      <xdr:spPr>
        <a:xfrm>
          <a:off x="6866332"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73677</xdr:rowOff>
    </xdr:from>
    <xdr:ext cx="469744" cy="259045"/>
    <xdr:sp macro="" textlink="">
      <xdr:nvSpPr>
        <xdr:cNvPr id="159" name="n_4aveValue【体育館・プール】&#10;一人当たり面積">
          <a:extLst>
            <a:ext uri="{FF2B5EF4-FFF2-40B4-BE49-F238E27FC236}">
              <a16:creationId xmlns:a16="http://schemas.microsoft.com/office/drawing/2014/main" id="{F9C4C246-E39E-4B22-8C2F-517D267ACDCD}"/>
            </a:ext>
          </a:extLst>
        </xdr:cNvPr>
        <xdr:cNvSpPr txBox="1"/>
      </xdr:nvSpPr>
      <xdr:spPr>
        <a:xfrm>
          <a:off x="6068772"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47007</xdr:rowOff>
    </xdr:from>
    <xdr:ext cx="469744" cy="259045"/>
    <xdr:sp macro="" textlink="">
      <xdr:nvSpPr>
        <xdr:cNvPr id="160" name="n_1mainValue【体育館・プール】&#10;一人当たり面積">
          <a:extLst>
            <a:ext uri="{FF2B5EF4-FFF2-40B4-BE49-F238E27FC236}">
              <a16:creationId xmlns:a16="http://schemas.microsoft.com/office/drawing/2014/main" id="{DC350468-45DE-45C1-8827-2D37B9B99861}"/>
            </a:ext>
          </a:extLst>
        </xdr:cNvPr>
        <xdr:cNvSpPr txBox="1"/>
      </xdr:nvSpPr>
      <xdr:spPr>
        <a:xfrm>
          <a:off x="8454467" y="1102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47007</xdr:rowOff>
    </xdr:from>
    <xdr:ext cx="469744" cy="259045"/>
    <xdr:sp macro="" textlink="">
      <xdr:nvSpPr>
        <xdr:cNvPr id="161" name="n_2mainValue【体育館・プール】&#10;一人当たり面積">
          <a:extLst>
            <a:ext uri="{FF2B5EF4-FFF2-40B4-BE49-F238E27FC236}">
              <a16:creationId xmlns:a16="http://schemas.microsoft.com/office/drawing/2014/main" id="{284663AD-D9DC-4097-B5C6-AF6086D08C05}"/>
            </a:ext>
          </a:extLst>
        </xdr:cNvPr>
        <xdr:cNvSpPr txBox="1"/>
      </xdr:nvSpPr>
      <xdr:spPr>
        <a:xfrm>
          <a:off x="7673417" y="1102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48277</xdr:rowOff>
    </xdr:from>
    <xdr:ext cx="469744" cy="259045"/>
    <xdr:sp macro="" textlink="">
      <xdr:nvSpPr>
        <xdr:cNvPr id="162" name="n_3mainValue【体育館・プール】&#10;一人当たり面積">
          <a:extLst>
            <a:ext uri="{FF2B5EF4-FFF2-40B4-BE49-F238E27FC236}">
              <a16:creationId xmlns:a16="http://schemas.microsoft.com/office/drawing/2014/main" id="{63ABEDD9-20AD-409C-BAFD-BEA74BB71B89}"/>
            </a:ext>
          </a:extLst>
        </xdr:cNvPr>
        <xdr:cNvSpPr txBox="1"/>
      </xdr:nvSpPr>
      <xdr:spPr>
        <a:xfrm>
          <a:off x="6866332" y="1102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49547</xdr:rowOff>
    </xdr:from>
    <xdr:ext cx="469744" cy="259045"/>
    <xdr:sp macro="" textlink="">
      <xdr:nvSpPr>
        <xdr:cNvPr id="163" name="n_4mainValue【体育館・プール】&#10;一人当たり面積">
          <a:extLst>
            <a:ext uri="{FF2B5EF4-FFF2-40B4-BE49-F238E27FC236}">
              <a16:creationId xmlns:a16="http://schemas.microsoft.com/office/drawing/2014/main" id="{1EBEE08C-6438-497F-B27C-D58D03692A2A}"/>
            </a:ext>
          </a:extLst>
        </xdr:cNvPr>
        <xdr:cNvSpPr txBox="1"/>
      </xdr:nvSpPr>
      <xdr:spPr>
        <a:xfrm>
          <a:off x="6068772"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4624E719-79F9-4056-81EA-8E34D4470624}"/>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875F3E95-26F4-4A43-AEC4-AE7E6B872364}"/>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6A353A8B-B072-4B02-8B4E-12CFF1981A77}"/>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2DA679DD-FFA0-4F7D-AFAA-72B15F8CC646}"/>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9D0C7332-C032-44E1-829B-1288A89D016A}"/>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D1524151-1A54-4F2E-B0FA-242717DEB6F9}"/>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9AFC148A-E58B-441E-8229-D7D2A3F8B6FB}"/>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CB93AED8-4B2D-435F-BC3B-EBC9BBB62DA1}"/>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a:extLst>
            <a:ext uri="{FF2B5EF4-FFF2-40B4-BE49-F238E27FC236}">
              <a16:creationId xmlns:a16="http://schemas.microsoft.com/office/drawing/2014/main" id="{BFA0A5B5-F0DD-4C49-86F1-04EA5280486D}"/>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a:extLst>
            <a:ext uri="{FF2B5EF4-FFF2-40B4-BE49-F238E27FC236}">
              <a16:creationId xmlns:a16="http://schemas.microsoft.com/office/drawing/2014/main" id="{66816EFE-4C79-4979-9B68-8430ED0555EB}"/>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a:extLst>
            <a:ext uri="{FF2B5EF4-FFF2-40B4-BE49-F238E27FC236}">
              <a16:creationId xmlns:a16="http://schemas.microsoft.com/office/drawing/2014/main" id="{11EEB745-3183-4B51-8F4B-513567A8A453}"/>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a:extLst>
            <a:ext uri="{FF2B5EF4-FFF2-40B4-BE49-F238E27FC236}">
              <a16:creationId xmlns:a16="http://schemas.microsoft.com/office/drawing/2014/main" id="{EDB6C670-A180-4F75-ACF0-668B94D3EE50}"/>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a:extLst>
            <a:ext uri="{FF2B5EF4-FFF2-40B4-BE49-F238E27FC236}">
              <a16:creationId xmlns:a16="http://schemas.microsoft.com/office/drawing/2014/main" id="{5D07B9C3-7D16-4F18-909A-12BC6318E98D}"/>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a:extLst>
            <a:ext uri="{FF2B5EF4-FFF2-40B4-BE49-F238E27FC236}">
              <a16:creationId xmlns:a16="http://schemas.microsoft.com/office/drawing/2014/main" id="{20904046-F821-4C28-9FEB-BD26942DF165}"/>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a:extLst>
            <a:ext uri="{FF2B5EF4-FFF2-40B4-BE49-F238E27FC236}">
              <a16:creationId xmlns:a16="http://schemas.microsoft.com/office/drawing/2014/main" id="{76E6869F-D5C2-463D-8217-A4A78A8349E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a:extLst>
            <a:ext uri="{FF2B5EF4-FFF2-40B4-BE49-F238E27FC236}">
              <a16:creationId xmlns:a16="http://schemas.microsoft.com/office/drawing/2014/main" id="{CA53DAFA-1E71-4BF2-9B8D-FE6586DDC0FB}"/>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a:extLst>
            <a:ext uri="{FF2B5EF4-FFF2-40B4-BE49-F238E27FC236}">
              <a16:creationId xmlns:a16="http://schemas.microsoft.com/office/drawing/2014/main" id="{D44B2912-699A-496F-A5D8-5D1309C6E54E}"/>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a:extLst>
            <a:ext uri="{FF2B5EF4-FFF2-40B4-BE49-F238E27FC236}">
              <a16:creationId xmlns:a16="http://schemas.microsoft.com/office/drawing/2014/main" id="{63BE68F5-4C59-4FDD-8247-2254AE7C9D9C}"/>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a:extLst>
            <a:ext uri="{FF2B5EF4-FFF2-40B4-BE49-F238E27FC236}">
              <a16:creationId xmlns:a16="http://schemas.microsoft.com/office/drawing/2014/main" id="{9A034DF2-353D-4ACC-AF8F-5F94E3923A49}"/>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a:extLst>
            <a:ext uri="{FF2B5EF4-FFF2-40B4-BE49-F238E27FC236}">
              <a16:creationId xmlns:a16="http://schemas.microsoft.com/office/drawing/2014/main" id="{CCB96552-EADC-4C46-AAC7-CEDF96E93B85}"/>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a:extLst>
            <a:ext uri="{FF2B5EF4-FFF2-40B4-BE49-F238E27FC236}">
              <a16:creationId xmlns:a16="http://schemas.microsoft.com/office/drawing/2014/main" id="{49151CBF-DDFF-43C2-9DC9-7AB5CF5BD62F}"/>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a:extLst>
            <a:ext uri="{FF2B5EF4-FFF2-40B4-BE49-F238E27FC236}">
              <a16:creationId xmlns:a16="http://schemas.microsoft.com/office/drawing/2014/main" id="{E55EC3BC-E60F-4DC1-82F9-56D66AD0532B}"/>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a:extLst>
            <a:ext uri="{FF2B5EF4-FFF2-40B4-BE49-F238E27FC236}">
              <a16:creationId xmlns:a16="http://schemas.microsoft.com/office/drawing/2014/main" id="{250A1FDC-3987-43D9-BE69-C37128B182D3}"/>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a:extLst>
            <a:ext uri="{FF2B5EF4-FFF2-40B4-BE49-F238E27FC236}">
              <a16:creationId xmlns:a16="http://schemas.microsoft.com/office/drawing/2014/main" id="{829989FA-4FD1-458D-A388-68015E5ADD5B}"/>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8" name="テキスト ボックス 187">
          <a:extLst>
            <a:ext uri="{FF2B5EF4-FFF2-40B4-BE49-F238E27FC236}">
              <a16:creationId xmlns:a16="http://schemas.microsoft.com/office/drawing/2014/main" id="{82E20B09-F595-4F84-8CC7-61489856A003}"/>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9" name="直線コネクタ 188">
          <a:extLst>
            <a:ext uri="{FF2B5EF4-FFF2-40B4-BE49-F238E27FC236}">
              <a16:creationId xmlns:a16="http://schemas.microsoft.com/office/drawing/2014/main" id="{080E51B0-F7F4-4AD5-B8E4-120852362816}"/>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0" name="テキスト ボックス 189">
          <a:extLst>
            <a:ext uri="{FF2B5EF4-FFF2-40B4-BE49-F238E27FC236}">
              <a16:creationId xmlns:a16="http://schemas.microsoft.com/office/drawing/2014/main" id="{DEEF0052-BA70-4B8F-8175-66F5A1210A0B}"/>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1" name="直線コネクタ 190">
          <a:extLst>
            <a:ext uri="{FF2B5EF4-FFF2-40B4-BE49-F238E27FC236}">
              <a16:creationId xmlns:a16="http://schemas.microsoft.com/office/drawing/2014/main" id="{6EEDFC75-06FE-4F74-88E3-E08D3027A3D1}"/>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2" name="テキスト ボックス 191">
          <a:extLst>
            <a:ext uri="{FF2B5EF4-FFF2-40B4-BE49-F238E27FC236}">
              <a16:creationId xmlns:a16="http://schemas.microsoft.com/office/drawing/2014/main" id="{B23A91E2-6822-446C-A95F-0128BDBDD273}"/>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3" name="直線コネクタ 192">
          <a:extLst>
            <a:ext uri="{FF2B5EF4-FFF2-40B4-BE49-F238E27FC236}">
              <a16:creationId xmlns:a16="http://schemas.microsoft.com/office/drawing/2014/main" id="{C9BC011D-8CAC-43DC-B2C5-4A4A146F9220}"/>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4" name="テキスト ボックス 193">
          <a:extLst>
            <a:ext uri="{FF2B5EF4-FFF2-40B4-BE49-F238E27FC236}">
              <a16:creationId xmlns:a16="http://schemas.microsoft.com/office/drawing/2014/main" id="{12D0681D-AC81-47E8-8AD9-D38D8F7B36C5}"/>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5" name="直線コネクタ 194">
          <a:extLst>
            <a:ext uri="{FF2B5EF4-FFF2-40B4-BE49-F238E27FC236}">
              <a16:creationId xmlns:a16="http://schemas.microsoft.com/office/drawing/2014/main" id="{192C6B9B-4E62-459C-BF57-7B353E3B9618}"/>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6" name="テキスト ボックス 195">
          <a:extLst>
            <a:ext uri="{FF2B5EF4-FFF2-40B4-BE49-F238E27FC236}">
              <a16:creationId xmlns:a16="http://schemas.microsoft.com/office/drawing/2014/main" id="{2E5A8866-2935-4274-85EA-CD778DA85B1F}"/>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7" name="直線コネクタ 196">
          <a:extLst>
            <a:ext uri="{FF2B5EF4-FFF2-40B4-BE49-F238E27FC236}">
              <a16:creationId xmlns:a16="http://schemas.microsoft.com/office/drawing/2014/main" id="{EA047BD6-5973-4DA6-84BB-02F7E50E3D89}"/>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8" name="テキスト ボックス 197">
          <a:extLst>
            <a:ext uri="{FF2B5EF4-FFF2-40B4-BE49-F238E27FC236}">
              <a16:creationId xmlns:a16="http://schemas.microsoft.com/office/drawing/2014/main" id="{B6253E5E-FD61-44E2-AFBA-A7870124C7CB}"/>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9" name="直線コネクタ 198">
          <a:extLst>
            <a:ext uri="{FF2B5EF4-FFF2-40B4-BE49-F238E27FC236}">
              <a16:creationId xmlns:a16="http://schemas.microsoft.com/office/drawing/2014/main" id="{029C074B-875D-4B6A-9FE9-704FDF5235BD}"/>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0" name="テキスト ボックス 199">
          <a:extLst>
            <a:ext uri="{FF2B5EF4-FFF2-40B4-BE49-F238E27FC236}">
              <a16:creationId xmlns:a16="http://schemas.microsoft.com/office/drawing/2014/main" id="{193C5BFD-D78C-4543-A9A5-9A18AD3AB4D3}"/>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1" name="直線コネクタ 200">
          <a:extLst>
            <a:ext uri="{FF2B5EF4-FFF2-40B4-BE49-F238E27FC236}">
              <a16:creationId xmlns:a16="http://schemas.microsoft.com/office/drawing/2014/main" id="{2903DDC4-C544-4411-AAE5-E173DB783ACD}"/>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2" name="テキスト ボックス 201">
          <a:extLst>
            <a:ext uri="{FF2B5EF4-FFF2-40B4-BE49-F238E27FC236}">
              <a16:creationId xmlns:a16="http://schemas.microsoft.com/office/drawing/2014/main" id="{5EE49732-B3EE-4984-9136-F093A5DD72FD}"/>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3" name="直線コネクタ 202">
          <a:extLst>
            <a:ext uri="{FF2B5EF4-FFF2-40B4-BE49-F238E27FC236}">
              <a16:creationId xmlns:a16="http://schemas.microsoft.com/office/drawing/2014/main" id="{EF29521D-8F6B-4EAA-A9DF-CF5BD2525B66}"/>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4" name="【市民会館】&#10;有形固定資産減価償却率グラフ枠">
          <a:extLst>
            <a:ext uri="{FF2B5EF4-FFF2-40B4-BE49-F238E27FC236}">
              <a16:creationId xmlns:a16="http://schemas.microsoft.com/office/drawing/2014/main" id="{BF5662B3-C2CE-4345-8DF7-1602F0594B66}"/>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205" name="直線コネクタ 204">
          <a:extLst>
            <a:ext uri="{FF2B5EF4-FFF2-40B4-BE49-F238E27FC236}">
              <a16:creationId xmlns:a16="http://schemas.microsoft.com/office/drawing/2014/main" id="{8711451D-85A1-43CC-96B0-90529D5C8128}"/>
            </a:ext>
          </a:extLst>
        </xdr:cNvPr>
        <xdr:cNvCxnSpPr/>
      </xdr:nvCxnSpPr>
      <xdr:spPr>
        <a:xfrm flipV="1">
          <a:off x="4173855" y="17090571"/>
          <a:ext cx="0" cy="162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206" name="【市民会館】&#10;有形固定資産減価償却率最小値テキスト">
          <a:extLst>
            <a:ext uri="{FF2B5EF4-FFF2-40B4-BE49-F238E27FC236}">
              <a16:creationId xmlns:a16="http://schemas.microsoft.com/office/drawing/2014/main" id="{E0AA4FF6-3468-4BBE-AFED-0BFFAE2E8E5C}"/>
            </a:ext>
          </a:extLst>
        </xdr:cNvPr>
        <xdr:cNvSpPr txBox="1"/>
      </xdr:nvSpPr>
      <xdr:spPr>
        <a:xfrm>
          <a:off x="4212590" y="18717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207" name="直線コネクタ 206">
          <a:extLst>
            <a:ext uri="{FF2B5EF4-FFF2-40B4-BE49-F238E27FC236}">
              <a16:creationId xmlns:a16="http://schemas.microsoft.com/office/drawing/2014/main" id="{E012B67B-A079-40E9-8E74-F857C285B383}"/>
            </a:ext>
          </a:extLst>
        </xdr:cNvPr>
        <xdr:cNvCxnSpPr/>
      </xdr:nvCxnSpPr>
      <xdr:spPr>
        <a:xfrm>
          <a:off x="4112260" y="18713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208" name="【市民会館】&#10;有形固定資産減価償却率最大値テキスト">
          <a:extLst>
            <a:ext uri="{FF2B5EF4-FFF2-40B4-BE49-F238E27FC236}">
              <a16:creationId xmlns:a16="http://schemas.microsoft.com/office/drawing/2014/main" id="{102C56C0-3AB2-4AFE-8C67-C08BDAD4A1C6}"/>
            </a:ext>
          </a:extLst>
        </xdr:cNvPr>
        <xdr:cNvSpPr txBox="1"/>
      </xdr:nvSpPr>
      <xdr:spPr>
        <a:xfrm>
          <a:off x="4212590" y="16861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09" name="直線コネクタ 208">
          <a:extLst>
            <a:ext uri="{FF2B5EF4-FFF2-40B4-BE49-F238E27FC236}">
              <a16:creationId xmlns:a16="http://schemas.microsoft.com/office/drawing/2014/main" id="{51D7ADD5-7DE2-47E7-963D-EA9B8C3845B3}"/>
            </a:ext>
          </a:extLst>
        </xdr:cNvPr>
        <xdr:cNvCxnSpPr/>
      </xdr:nvCxnSpPr>
      <xdr:spPr>
        <a:xfrm>
          <a:off x="4112260" y="1709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210" name="【市民会館】&#10;有形固定資産減価償却率平均値テキスト">
          <a:extLst>
            <a:ext uri="{FF2B5EF4-FFF2-40B4-BE49-F238E27FC236}">
              <a16:creationId xmlns:a16="http://schemas.microsoft.com/office/drawing/2014/main" id="{0365F1C4-E7AA-4296-8840-A161CED0A28C}"/>
            </a:ext>
          </a:extLst>
        </xdr:cNvPr>
        <xdr:cNvSpPr txBox="1"/>
      </xdr:nvSpPr>
      <xdr:spPr>
        <a:xfrm>
          <a:off x="421259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211" name="フローチャート: 判断 210">
          <a:extLst>
            <a:ext uri="{FF2B5EF4-FFF2-40B4-BE49-F238E27FC236}">
              <a16:creationId xmlns:a16="http://schemas.microsoft.com/office/drawing/2014/main" id="{B73DE9E9-9AC7-4103-8C98-B28F7B6AF6DC}"/>
            </a:ext>
          </a:extLst>
        </xdr:cNvPr>
        <xdr:cNvSpPr/>
      </xdr:nvSpPr>
      <xdr:spPr>
        <a:xfrm>
          <a:off x="4131310" y="1792586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212" name="フローチャート: 判断 211">
          <a:extLst>
            <a:ext uri="{FF2B5EF4-FFF2-40B4-BE49-F238E27FC236}">
              <a16:creationId xmlns:a16="http://schemas.microsoft.com/office/drawing/2014/main" id="{640C5CE7-19F8-4199-BDD1-9001E7314288}"/>
            </a:ext>
          </a:extLst>
        </xdr:cNvPr>
        <xdr:cNvSpPr/>
      </xdr:nvSpPr>
      <xdr:spPr>
        <a:xfrm>
          <a:off x="3388360" y="178809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213" name="フローチャート: 判断 212">
          <a:extLst>
            <a:ext uri="{FF2B5EF4-FFF2-40B4-BE49-F238E27FC236}">
              <a16:creationId xmlns:a16="http://schemas.microsoft.com/office/drawing/2014/main" id="{632E8A49-C815-4FD7-8EA1-C4A19BC8EBF1}"/>
            </a:ext>
          </a:extLst>
        </xdr:cNvPr>
        <xdr:cNvSpPr/>
      </xdr:nvSpPr>
      <xdr:spPr>
        <a:xfrm>
          <a:off x="2571750" y="1786245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214" name="フローチャート: 判断 213">
          <a:extLst>
            <a:ext uri="{FF2B5EF4-FFF2-40B4-BE49-F238E27FC236}">
              <a16:creationId xmlns:a16="http://schemas.microsoft.com/office/drawing/2014/main" id="{674D3BE8-177B-4601-83BE-92EF596A003B}"/>
            </a:ext>
          </a:extLst>
        </xdr:cNvPr>
        <xdr:cNvSpPr/>
      </xdr:nvSpPr>
      <xdr:spPr>
        <a:xfrm>
          <a:off x="1774190" y="1784341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215" name="フローチャート: 判断 214">
          <a:extLst>
            <a:ext uri="{FF2B5EF4-FFF2-40B4-BE49-F238E27FC236}">
              <a16:creationId xmlns:a16="http://schemas.microsoft.com/office/drawing/2014/main" id="{41B84D3D-206F-4AD0-A1F5-CCCCCFEB8FEC}"/>
            </a:ext>
          </a:extLst>
        </xdr:cNvPr>
        <xdr:cNvSpPr/>
      </xdr:nvSpPr>
      <xdr:spPr>
        <a:xfrm>
          <a:off x="988060" y="17838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40C4BF2D-9F54-4BCD-9A18-B1F449186E84}"/>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AEAEBDDE-DDF9-4699-BA69-B11B8BC4F4E0}"/>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EC0899EF-B6BF-4F1A-AEC1-EA19BF8F6DB4}"/>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F80281DB-F2AA-45D0-B70D-0FAF5B9273A0}"/>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0" name="テキスト ボックス 219">
          <a:extLst>
            <a:ext uri="{FF2B5EF4-FFF2-40B4-BE49-F238E27FC236}">
              <a16:creationId xmlns:a16="http://schemas.microsoft.com/office/drawing/2014/main" id="{641590A3-E5B5-4444-A0C5-64FBA31DC0D2}"/>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221" name="楕円 220">
          <a:extLst>
            <a:ext uri="{FF2B5EF4-FFF2-40B4-BE49-F238E27FC236}">
              <a16:creationId xmlns:a16="http://schemas.microsoft.com/office/drawing/2014/main" id="{91C21DAC-C24A-4CF1-9A7F-A5EAC4E084AE}"/>
            </a:ext>
          </a:extLst>
        </xdr:cNvPr>
        <xdr:cNvSpPr/>
      </xdr:nvSpPr>
      <xdr:spPr>
        <a:xfrm>
          <a:off x="4131310" y="1789838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92364</xdr:rowOff>
    </xdr:from>
    <xdr:ext cx="405111" cy="259045"/>
    <xdr:sp macro="" textlink="">
      <xdr:nvSpPr>
        <xdr:cNvPr id="222" name="【市民会館】&#10;有形固定資産減価償却率該当値テキスト">
          <a:extLst>
            <a:ext uri="{FF2B5EF4-FFF2-40B4-BE49-F238E27FC236}">
              <a16:creationId xmlns:a16="http://schemas.microsoft.com/office/drawing/2014/main" id="{DF225DD0-7D4D-4061-B488-93CB4FFF3CDE}"/>
            </a:ext>
          </a:extLst>
        </xdr:cNvPr>
        <xdr:cNvSpPr txBox="1"/>
      </xdr:nvSpPr>
      <xdr:spPr>
        <a:xfrm>
          <a:off x="4212590" y="1775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38463</xdr:rowOff>
    </xdr:from>
    <xdr:to>
      <xdr:col>20</xdr:col>
      <xdr:colOff>38100</xdr:colOff>
      <xdr:row>104</xdr:row>
      <xdr:rowOff>140063</xdr:rowOff>
    </xdr:to>
    <xdr:sp macro="" textlink="">
      <xdr:nvSpPr>
        <xdr:cNvPr id="223" name="楕円 222">
          <a:extLst>
            <a:ext uri="{FF2B5EF4-FFF2-40B4-BE49-F238E27FC236}">
              <a16:creationId xmlns:a16="http://schemas.microsoft.com/office/drawing/2014/main" id="{EDB874CC-648F-41D6-BA9E-B3E2174AF094}"/>
            </a:ext>
          </a:extLst>
        </xdr:cNvPr>
        <xdr:cNvSpPr/>
      </xdr:nvSpPr>
      <xdr:spPr>
        <a:xfrm>
          <a:off x="3388360" y="178692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89263</xdr:rowOff>
    </xdr:from>
    <xdr:to>
      <xdr:col>24</xdr:col>
      <xdr:colOff>63500</xdr:colOff>
      <xdr:row>104</xdr:row>
      <xdr:rowOff>120287</xdr:rowOff>
    </xdr:to>
    <xdr:cxnSp macro="">
      <xdr:nvCxnSpPr>
        <xdr:cNvPr id="224" name="直線コネクタ 223">
          <a:extLst>
            <a:ext uri="{FF2B5EF4-FFF2-40B4-BE49-F238E27FC236}">
              <a16:creationId xmlns:a16="http://schemas.microsoft.com/office/drawing/2014/main" id="{5B589FB0-0FB4-49BB-B29C-27B41FE81C74}"/>
            </a:ext>
          </a:extLst>
        </xdr:cNvPr>
        <xdr:cNvCxnSpPr/>
      </xdr:nvCxnSpPr>
      <xdr:spPr>
        <a:xfrm>
          <a:off x="3431540" y="17923873"/>
          <a:ext cx="74295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164193</xdr:rowOff>
    </xdr:from>
    <xdr:to>
      <xdr:col>15</xdr:col>
      <xdr:colOff>101600</xdr:colOff>
      <xdr:row>104</xdr:row>
      <xdr:rowOff>94343</xdr:rowOff>
    </xdr:to>
    <xdr:sp macro="" textlink="">
      <xdr:nvSpPr>
        <xdr:cNvPr id="225" name="楕円 224">
          <a:extLst>
            <a:ext uri="{FF2B5EF4-FFF2-40B4-BE49-F238E27FC236}">
              <a16:creationId xmlns:a16="http://schemas.microsoft.com/office/drawing/2014/main" id="{C0434188-CDE8-4C0D-AD1A-A57A78E46DDB}"/>
            </a:ext>
          </a:extLst>
        </xdr:cNvPr>
        <xdr:cNvSpPr/>
      </xdr:nvSpPr>
      <xdr:spPr>
        <a:xfrm>
          <a:off x="2571750" y="178273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43543</xdr:rowOff>
    </xdr:from>
    <xdr:to>
      <xdr:col>19</xdr:col>
      <xdr:colOff>177800</xdr:colOff>
      <xdr:row>104</xdr:row>
      <xdr:rowOff>89263</xdr:rowOff>
    </xdr:to>
    <xdr:cxnSp macro="">
      <xdr:nvCxnSpPr>
        <xdr:cNvPr id="226" name="直線コネクタ 225">
          <a:extLst>
            <a:ext uri="{FF2B5EF4-FFF2-40B4-BE49-F238E27FC236}">
              <a16:creationId xmlns:a16="http://schemas.microsoft.com/office/drawing/2014/main" id="{8C2BFB55-6559-4E14-B509-E657D7D5C0C7}"/>
            </a:ext>
          </a:extLst>
        </xdr:cNvPr>
        <xdr:cNvCxnSpPr/>
      </xdr:nvCxnSpPr>
      <xdr:spPr>
        <a:xfrm>
          <a:off x="2626360" y="17876248"/>
          <a:ext cx="80518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157662</xdr:rowOff>
    </xdr:from>
    <xdr:to>
      <xdr:col>10</xdr:col>
      <xdr:colOff>165100</xdr:colOff>
      <xdr:row>104</xdr:row>
      <xdr:rowOff>87812</xdr:rowOff>
    </xdr:to>
    <xdr:sp macro="" textlink="">
      <xdr:nvSpPr>
        <xdr:cNvPr id="227" name="楕円 226">
          <a:extLst>
            <a:ext uri="{FF2B5EF4-FFF2-40B4-BE49-F238E27FC236}">
              <a16:creationId xmlns:a16="http://schemas.microsoft.com/office/drawing/2014/main" id="{C5EAE34A-C0E0-4CB2-9216-2E9F621E0C0B}"/>
            </a:ext>
          </a:extLst>
        </xdr:cNvPr>
        <xdr:cNvSpPr/>
      </xdr:nvSpPr>
      <xdr:spPr>
        <a:xfrm>
          <a:off x="1774190" y="1781891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37012</xdr:rowOff>
    </xdr:from>
    <xdr:to>
      <xdr:col>15</xdr:col>
      <xdr:colOff>50800</xdr:colOff>
      <xdr:row>104</xdr:row>
      <xdr:rowOff>43543</xdr:rowOff>
    </xdr:to>
    <xdr:cxnSp macro="">
      <xdr:nvCxnSpPr>
        <xdr:cNvPr id="228" name="直線コネクタ 227">
          <a:extLst>
            <a:ext uri="{FF2B5EF4-FFF2-40B4-BE49-F238E27FC236}">
              <a16:creationId xmlns:a16="http://schemas.microsoft.com/office/drawing/2014/main" id="{3C6D083E-9AA8-40F6-A58D-33B8950E5010}"/>
            </a:ext>
          </a:extLst>
        </xdr:cNvPr>
        <xdr:cNvCxnSpPr/>
      </xdr:nvCxnSpPr>
      <xdr:spPr>
        <a:xfrm>
          <a:off x="1828800" y="17867812"/>
          <a:ext cx="79756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126637</xdr:rowOff>
    </xdr:from>
    <xdr:to>
      <xdr:col>6</xdr:col>
      <xdr:colOff>38100</xdr:colOff>
      <xdr:row>104</xdr:row>
      <xdr:rowOff>56787</xdr:rowOff>
    </xdr:to>
    <xdr:sp macro="" textlink="">
      <xdr:nvSpPr>
        <xdr:cNvPr id="229" name="楕円 228">
          <a:extLst>
            <a:ext uri="{FF2B5EF4-FFF2-40B4-BE49-F238E27FC236}">
              <a16:creationId xmlns:a16="http://schemas.microsoft.com/office/drawing/2014/main" id="{525AE8D8-BC5C-4CC5-B7D2-9508FC47B8FB}"/>
            </a:ext>
          </a:extLst>
        </xdr:cNvPr>
        <xdr:cNvSpPr/>
      </xdr:nvSpPr>
      <xdr:spPr>
        <a:xfrm>
          <a:off x="988060" y="177897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5987</xdr:rowOff>
    </xdr:from>
    <xdr:to>
      <xdr:col>10</xdr:col>
      <xdr:colOff>114300</xdr:colOff>
      <xdr:row>104</xdr:row>
      <xdr:rowOff>37012</xdr:rowOff>
    </xdr:to>
    <xdr:cxnSp macro="">
      <xdr:nvCxnSpPr>
        <xdr:cNvPr id="230" name="直線コネクタ 229">
          <a:extLst>
            <a:ext uri="{FF2B5EF4-FFF2-40B4-BE49-F238E27FC236}">
              <a16:creationId xmlns:a16="http://schemas.microsoft.com/office/drawing/2014/main" id="{4C1AEAEF-29B3-4337-BC4E-7C399536FBC2}"/>
            </a:ext>
          </a:extLst>
        </xdr:cNvPr>
        <xdr:cNvCxnSpPr/>
      </xdr:nvCxnSpPr>
      <xdr:spPr>
        <a:xfrm>
          <a:off x="1031240" y="17838692"/>
          <a:ext cx="79756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231" name="n_1aveValue【市民会館】&#10;有形固定資産減価償却率">
          <a:extLst>
            <a:ext uri="{FF2B5EF4-FFF2-40B4-BE49-F238E27FC236}">
              <a16:creationId xmlns:a16="http://schemas.microsoft.com/office/drawing/2014/main" id="{19D63718-FA90-41E5-B3A1-D2075124DBF8}"/>
            </a:ext>
          </a:extLst>
        </xdr:cNvPr>
        <xdr:cNvSpPr txBox="1"/>
      </xdr:nvSpPr>
      <xdr:spPr>
        <a:xfrm>
          <a:off x="3239144" y="1796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232" name="n_2aveValue【市民会館】&#10;有形固定資産減価償却率">
          <a:extLst>
            <a:ext uri="{FF2B5EF4-FFF2-40B4-BE49-F238E27FC236}">
              <a16:creationId xmlns:a16="http://schemas.microsoft.com/office/drawing/2014/main" id="{177CA607-1476-4A16-A576-D51CC7F9E5A8}"/>
            </a:ext>
          </a:extLst>
        </xdr:cNvPr>
        <xdr:cNvSpPr txBox="1"/>
      </xdr:nvSpPr>
      <xdr:spPr>
        <a:xfrm>
          <a:off x="2439044" y="1796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233" name="n_3aveValue【市民会館】&#10;有形固定資産減価償却率">
          <a:extLst>
            <a:ext uri="{FF2B5EF4-FFF2-40B4-BE49-F238E27FC236}">
              <a16:creationId xmlns:a16="http://schemas.microsoft.com/office/drawing/2014/main" id="{F9AD25C2-731B-475F-AF00-29657FDE4870}"/>
            </a:ext>
          </a:extLst>
        </xdr:cNvPr>
        <xdr:cNvSpPr txBox="1"/>
      </xdr:nvSpPr>
      <xdr:spPr>
        <a:xfrm>
          <a:off x="1641484" y="1793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234" name="n_4aveValue【市民会館】&#10;有形固定資産減価償却率">
          <a:extLst>
            <a:ext uri="{FF2B5EF4-FFF2-40B4-BE49-F238E27FC236}">
              <a16:creationId xmlns:a16="http://schemas.microsoft.com/office/drawing/2014/main" id="{89C0FA40-330F-47D1-91FC-9044A064A637}"/>
            </a:ext>
          </a:extLst>
        </xdr:cNvPr>
        <xdr:cNvSpPr txBox="1"/>
      </xdr:nvSpPr>
      <xdr:spPr>
        <a:xfrm>
          <a:off x="855354" y="179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156590</xdr:rowOff>
    </xdr:from>
    <xdr:ext cx="405111" cy="259045"/>
    <xdr:sp macro="" textlink="">
      <xdr:nvSpPr>
        <xdr:cNvPr id="235" name="n_1mainValue【市民会館】&#10;有形固定資産減価償却率">
          <a:extLst>
            <a:ext uri="{FF2B5EF4-FFF2-40B4-BE49-F238E27FC236}">
              <a16:creationId xmlns:a16="http://schemas.microsoft.com/office/drawing/2014/main" id="{DD5BD9EA-93F2-4063-883F-DB16106B8F44}"/>
            </a:ext>
          </a:extLst>
        </xdr:cNvPr>
        <xdr:cNvSpPr txBox="1"/>
      </xdr:nvSpPr>
      <xdr:spPr>
        <a:xfrm>
          <a:off x="3239144" y="1764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110870</xdr:rowOff>
    </xdr:from>
    <xdr:ext cx="405111" cy="259045"/>
    <xdr:sp macro="" textlink="">
      <xdr:nvSpPr>
        <xdr:cNvPr id="236" name="n_2mainValue【市民会館】&#10;有形固定資産減価償却率">
          <a:extLst>
            <a:ext uri="{FF2B5EF4-FFF2-40B4-BE49-F238E27FC236}">
              <a16:creationId xmlns:a16="http://schemas.microsoft.com/office/drawing/2014/main" id="{207C6583-8424-4CA9-84DB-AFC432316A54}"/>
            </a:ext>
          </a:extLst>
        </xdr:cNvPr>
        <xdr:cNvSpPr txBox="1"/>
      </xdr:nvSpPr>
      <xdr:spPr>
        <a:xfrm>
          <a:off x="24390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104339</xdr:rowOff>
    </xdr:from>
    <xdr:ext cx="405111" cy="259045"/>
    <xdr:sp macro="" textlink="">
      <xdr:nvSpPr>
        <xdr:cNvPr id="237" name="n_3mainValue【市民会館】&#10;有形固定資産減価償却率">
          <a:extLst>
            <a:ext uri="{FF2B5EF4-FFF2-40B4-BE49-F238E27FC236}">
              <a16:creationId xmlns:a16="http://schemas.microsoft.com/office/drawing/2014/main" id="{2725A97E-0290-4D15-A6EA-375AAD1AC1A7}"/>
            </a:ext>
          </a:extLst>
        </xdr:cNvPr>
        <xdr:cNvSpPr txBox="1"/>
      </xdr:nvSpPr>
      <xdr:spPr>
        <a:xfrm>
          <a:off x="1641484" y="1759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73314</xdr:rowOff>
    </xdr:from>
    <xdr:ext cx="405111" cy="259045"/>
    <xdr:sp macro="" textlink="">
      <xdr:nvSpPr>
        <xdr:cNvPr id="238" name="n_4mainValue【市民会館】&#10;有形固定資産減価償却率">
          <a:extLst>
            <a:ext uri="{FF2B5EF4-FFF2-40B4-BE49-F238E27FC236}">
              <a16:creationId xmlns:a16="http://schemas.microsoft.com/office/drawing/2014/main" id="{63FBA4C7-00F0-4669-8CC8-6777F09C88CD}"/>
            </a:ext>
          </a:extLst>
        </xdr:cNvPr>
        <xdr:cNvSpPr txBox="1"/>
      </xdr:nvSpPr>
      <xdr:spPr>
        <a:xfrm>
          <a:off x="85535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9" name="正方形/長方形 238">
          <a:extLst>
            <a:ext uri="{FF2B5EF4-FFF2-40B4-BE49-F238E27FC236}">
              <a16:creationId xmlns:a16="http://schemas.microsoft.com/office/drawing/2014/main" id="{352F05C7-B9BC-4E7F-A079-BE123025CE5B}"/>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0" name="正方形/長方形 239">
          <a:extLst>
            <a:ext uri="{FF2B5EF4-FFF2-40B4-BE49-F238E27FC236}">
              <a16:creationId xmlns:a16="http://schemas.microsoft.com/office/drawing/2014/main" id="{57D71170-456B-48CC-A0CE-B1F0EFDB7B3E}"/>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1" name="正方形/長方形 240">
          <a:extLst>
            <a:ext uri="{FF2B5EF4-FFF2-40B4-BE49-F238E27FC236}">
              <a16:creationId xmlns:a16="http://schemas.microsoft.com/office/drawing/2014/main" id="{50B8671D-2187-4DFA-A0B9-20DFBEE7B271}"/>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2" name="正方形/長方形 241">
          <a:extLst>
            <a:ext uri="{FF2B5EF4-FFF2-40B4-BE49-F238E27FC236}">
              <a16:creationId xmlns:a16="http://schemas.microsoft.com/office/drawing/2014/main" id="{6C6A0928-154B-4816-9A78-C45D0A416CE5}"/>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3" name="正方形/長方形 242">
          <a:extLst>
            <a:ext uri="{FF2B5EF4-FFF2-40B4-BE49-F238E27FC236}">
              <a16:creationId xmlns:a16="http://schemas.microsoft.com/office/drawing/2014/main" id="{8717A1D6-39E6-42DF-A94C-19E395EE59D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4" name="正方形/長方形 243">
          <a:extLst>
            <a:ext uri="{FF2B5EF4-FFF2-40B4-BE49-F238E27FC236}">
              <a16:creationId xmlns:a16="http://schemas.microsoft.com/office/drawing/2014/main" id="{F61BBAA0-FBF0-4180-B1A6-5BD243EF7E1B}"/>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5" name="正方形/長方形 244">
          <a:extLst>
            <a:ext uri="{FF2B5EF4-FFF2-40B4-BE49-F238E27FC236}">
              <a16:creationId xmlns:a16="http://schemas.microsoft.com/office/drawing/2014/main" id="{C56AB84C-78C8-4F74-AE89-C074921BD654}"/>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a:extLst>
            <a:ext uri="{FF2B5EF4-FFF2-40B4-BE49-F238E27FC236}">
              <a16:creationId xmlns:a16="http://schemas.microsoft.com/office/drawing/2014/main" id="{5FBF7664-FC1E-4521-B568-F46107CC1561}"/>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7" name="テキスト ボックス 246">
          <a:extLst>
            <a:ext uri="{FF2B5EF4-FFF2-40B4-BE49-F238E27FC236}">
              <a16:creationId xmlns:a16="http://schemas.microsoft.com/office/drawing/2014/main" id="{61147680-A537-4ED3-A42E-188A485ADF68}"/>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8" name="直線コネクタ 247">
          <a:extLst>
            <a:ext uri="{FF2B5EF4-FFF2-40B4-BE49-F238E27FC236}">
              <a16:creationId xmlns:a16="http://schemas.microsoft.com/office/drawing/2014/main" id="{F1A099EC-4A1C-45D8-A968-39C3C347BCB8}"/>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9" name="直線コネクタ 248">
          <a:extLst>
            <a:ext uri="{FF2B5EF4-FFF2-40B4-BE49-F238E27FC236}">
              <a16:creationId xmlns:a16="http://schemas.microsoft.com/office/drawing/2014/main" id="{8D55C323-8D39-4A2B-A6F4-2A30FF35919A}"/>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50" name="テキスト ボックス 249">
          <a:extLst>
            <a:ext uri="{FF2B5EF4-FFF2-40B4-BE49-F238E27FC236}">
              <a16:creationId xmlns:a16="http://schemas.microsoft.com/office/drawing/2014/main" id="{A18516FB-9095-4181-B068-0CDA34E7F743}"/>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1" name="直線コネクタ 250">
          <a:extLst>
            <a:ext uri="{FF2B5EF4-FFF2-40B4-BE49-F238E27FC236}">
              <a16:creationId xmlns:a16="http://schemas.microsoft.com/office/drawing/2014/main" id="{5FA27025-C774-4848-9466-0AA1D16D4DB3}"/>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2" name="テキスト ボックス 251">
          <a:extLst>
            <a:ext uri="{FF2B5EF4-FFF2-40B4-BE49-F238E27FC236}">
              <a16:creationId xmlns:a16="http://schemas.microsoft.com/office/drawing/2014/main" id="{C10DC4C4-1B6D-4612-832B-A8FAAB6BDF4A}"/>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3" name="直線コネクタ 252">
          <a:extLst>
            <a:ext uri="{FF2B5EF4-FFF2-40B4-BE49-F238E27FC236}">
              <a16:creationId xmlns:a16="http://schemas.microsoft.com/office/drawing/2014/main" id="{38A3A13F-F609-4283-A11E-B4C7ED215892}"/>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4" name="テキスト ボックス 253">
          <a:extLst>
            <a:ext uri="{FF2B5EF4-FFF2-40B4-BE49-F238E27FC236}">
              <a16:creationId xmlns:a16="http://schemas.microsoft.com/office/drawing/2014/main" id="{D8A88BE1-6D9A-401D-877A-A6CDFE72AA1D}"/>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5" name="直線コネクタ 254">
          <a:extLst>
            <a:ext uri="{FF2B5EF4-FFF2-40B4-BE49-F238E27FC236}">
              <a16:creationId xmlns:a16="http://schemas.microsoft.com/office/drawing/2014/main" id="{030E7BF5-2560-48F1-8833-7C23847401D8}"/>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6" name="テキスト ボックス 255">
          <a:extLst>
            <a:ext uri="{FF2B5EF4-FFF2-40B4-BE49-F238E27FC236}">
              <a16:creationId xmlns:a16="http://schemas.microsoft.com/office/drawing/2014/main" id="{55307128-30DC-429D-9963-FCA30325D866}"/>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7" name="直線コネクタ 256">
          <a:extLst>
            <a:ext uri="{FF2B5EF4-FFF2-40B4-BE49-F238E27FC236}">
              <a16:creationId xmlns:a16="http://schemas.microsoft.com/office/drawing/2014/main" id="{A46C27B4-D16F-4C2D-AA68-6744288729F8}"/>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8" name="テキスト ボックス 257">
          <a:extLst>
            <a:ext uri="{FF2B5EF4-FFF2-40B4-BE49-F238E27FC236}">
              <a16:creationId xmlns:a16="http://schemas.microsoft.com/office/drawing/2014/main" id="{D0FC303A-6392-49B2-A936-B6ECB571B714}"/>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9" name="直線コネクタ 258">
          <a:extLst>
            <a:ext uri="{FF2B5EF4-FFF2-40B4-BE49-F238E27FC236}">
              <a16:creationId xmlns:a16="http://schemas.microsoft.com/office/drawing/2014/main" id="{6BCB3351-F868-467D-859F-A48AE9DEFB3A}"/>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0" name="テキスト ボックス 259">
          <a:extLst>
            <a:ext uri="{FF2B5EF4-FFF2-40B4-BE49-F238E27FC236}">
              <a16:creationId xmlns:a16="http://schemas.microsoft.com/office/drawing/2014/main" id="{A05106E4-E51B-4945-9B1E-A82E1AB2BB0D}"/>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1" name="【市民会館】&#10;一人当たり面積グラフ枠">
          <a:extLst>
            <a:ext uri="{FF2B5EF4-FFF2-40B4-BE49-F238E27FC236}">
              <a16:creationId xmlns:a16="http://schemas.microsoft.com/office/drawing/2014/main" id="{0C6AD2CA-8F30-4EB4-A6F3-8D6F8F863262}"/>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262" name="直線コネクタ 261">
          <a:extLst>
            <a:ext uri="{FF2B5EF4-FFF2-40B4-BE49-F238E27FC236}">
              <a16:creationId xmlns:a16="http://schemas.microsoft.com/office/drawing/2014/main" id="{D89C1011-B444-4B8C-A9A9-F8BDFBC84D3B}"/>
            </a:ext>
          </a:extLst>
        </xdr:cNvPr>
        <xdr:cNvCxnSpPr/>
      </xdr:nvCxnSpPr>
      <xdr:spPr>
        <a:xfrm flipV="1">
          <a:off x="9429115" y="17365344"/>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263" name="【市民会館】&#10;一人当たり面積最小値テキスト">
          <a:extLst>
            <a:ext uri="{FF2B5EF4-FFF2-40B4-BE49-F238E27FC236}">
              <a16:creationId xmlns:a16="http://schemas.microsoft.com/office/drawing/2014/main" id="{6ACE9BB4-D51D-496B-996D-A70B07A29F78}"/>
            </a:ext>
          </a:extLst>
        </xdr:cNvPr>
        <xdr:cNvSpPr txBox="1"/>
      </xdr:nvSpPr>
      <xdr:spPr>
        <a:xfrm>
          <a:off x="9467850" y="1864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264" name="直線コネクタ 263">
          <a:extLst>
            <a:ext uri="{FF2B5EF4-FFF2-40B4-BE49-F238E27FC236}">
              <a16:creationId xmlns:a16="http://schemas.microsoft.com/office/drawing/2014/main" id="{8666AB28-90EE-4243-9058-28EC32EA5B76}"/>
            </a:ext>
          </a:extLst>
        </xdr:cNvPr>
        <xdr:cNvCxnSpPr/>
      </xdr:nvCxnSpPr>
      <xdr:spPr>
        <a:xfrm>
          <a:off x="9356090" y="1864296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265" name="【市民会館】&#10;一人当たり面積最大値テキスト">
          <a:extLst>
            <a:ext uri="{FF2B5EF4-FFF2-40B4-BE49-F238E27FC236}">
              <a16:creationId xmlns:a16="http://schemas.microsoft.com/office/drawing/2014/main" id="{BE7E5C49-87B8-4FA1-989F-2C015F3DB5DA}"/>
            </a:ext>
          </a:extLst>
        </xdr:cNvPr>
        <xdr:cNvSpPr txBox="1"/>
      </xdr:nvSpPr>
      <xdr:spPr>
        <a:xfrm>
          <a:off x="9467850" y="1714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266" name="直線コネクタ 265">
          <a:extLst>
            <a:ext uri="{FF2B5EF4-FFF2-40B4-BE49-F238E27FC236}">
              <a16:creationId xmlns:a16="http://schemas.microsoft.com/office/drawing/2014/main" id="{51648FD1-2697-4E41-AEC8-595FEAA16B10}"/>
            </a:ext>
          </a:extLst>
        </xdr:cNvPr>
        <xdr:cNvCxnSpPr/>
      </xdr:nvCxnSpPr>
      <xdr:spPr>
        <a:xfrm>
          <a:off x="9356090" y="1736534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267" name="【市民会館】&#10;一人当たり面積平均値テキスト">
          <a:extLst>
            <a:ext uri="{FF2B5EF4-FFF2-40B4-BE49-F238E27FC236}">
              <a16:creationId xmlns:a16="http://schemas.microsoft.com/office/drawing/2014/main" id="{D316FE39-F960-4B97-935D-C6D0ACF961CF}"/>
            </a:ext>
          </a:extLst>
        </xdr:cNvPr>
        <xdr:cNvSpPr txBox="1"/>
      </xdr:nvSpPr>
      <xdr:spPr>
        <a:xfrm>
          <a:off x="9467850" y="18361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268" name="フローチャート: 判断 267">
          <a:extLst>
            <a:ext uri="{FF2B5EF4-FFF2-40B4-BE49-F238E27FC236}">
              <a16:creationId xmlns:a16="http://schemas.microsoft.com/office/drawing/2014/main" id="{77D26DF6-F202-4207-96BD-B066AA9A5260}"/>
            </a:ext>
          </a:extLst>
        </xdr:cNvPr>
        <xdr:cNvSpPr/>
      </xdr:nvSpPr>
      <xdr:spPr>
        <a:xfrm>
          <a:off x="9394190" y="18388966"/>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35561</xdr:rowOff>
    </xdr:from>
    <xdr:to>
      <xdr:col>50</xdr:col>
      <xdr:colOff>165100</xdr:colOff>
      <xdr:row>107</xdr:row>
      <xdr:rowOff>137161</xdr:rowOff>
    </xdr:to>
    <xdr:sp macro="" textlink="">
      <xdr:nvSpPr>
        <xdr:cNvPr id="269" name="フローチャート: 判断 268">
          <a:extLst>
            <a:ext uri="{FF2B5EF4-FFF2-40B4-BE49-F238E27FC236}">
              <a16:creationId xmlns:a16="http://schemas.microsoft.com/office/drawing/2014/main" id="{495BED5E-221E-4107-9DE8-4C1258C458B9}"/>
            </a:ext>
          </a:extLst>
        </xdr:cNvPr>
        <xdr:cNvSpPr/>
      </xdr:nvSpPr>
      <xdr:spPr>
        <a:xfrm>
          <a:off x="8632190" y="1838071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270" name="フローチャート: 判断 269">
          <a:extLst>
            <a:ext uri="{FF2B5EF4-FFF2-40B4-BE49-F238E27FC236}">
              <a16:creationId xmlns:a16="http://schemas.microsoft.com/office/drawing/2014/main" id="{4ED0120B-03B5-4F3F-98D5-4FCCEB9BEED5}"/>
            </a:ext>
          </a:extLst>
        </xdr:cNvPr>
        <xdr:cNvSpPr/>
      </xdr:nvSpPr>
      <xdr:spPr>
        <a:xfrm>
          <a:off x="7846060" y="183915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50800</xdr:rowOff>
    </xdr:from>
    <xdr:to>
      <xdr:col>41</xdr:col>
      <xdr:colOff>101600</xdr:colOff>
      <xdr:row>107</xdr:row>
      <xdr:rowOff>152400</xdr:rowOff>
    </xdr:to>
    <xdr:sp macro="" textlink="">
      <xdr:nvSpPr>
        <xdr:cNvPr id="271" name="フローチャート: 判断 270">
          <a:extLst>
            <a:ext uri="{FF2B5EF4-FFF2-40B4-BE49-F238E27FC236}">
              <a16:creationId xmlns:a16="http://schemas.microsoft.com/office/drawing/2014/main" id="{735BF057-523B-4268-8BB2-D5BB143E80C8}"/>
            </a:ext>
          </a:extLst>
        </xdr:cNvPr>
        <xdr:cNvSpPr/>
      </xdr:nvSpPr>
      <xdr:spPr>
        <a:xfrm>
          <a:off x="7029450" y="183997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45720</xdr:rowOff>
    </xdr:from>
    <xdr:to>
      <xdr:col>36</xdr:col>
      <xdr:colOff>165100</xdr:colOff>
      <xdr:row>107</xdr:row>
      <xdr:rowOff>147320</xdr:rowOff>
    </xdr:to>
    <xdr:sp macro="" textlink="">
      <xdr:nvSpPr>
        <xdr:cNvPr id="272" name="フローチャート: 判断 271">
          <a:extLst>
            <a:ext uri="{FF2B5EF4-FFF2-40B4-BE49-F238E27FC236}">
              <a16:creationId xmlns:a16="http://schemas.microsoft.com/office/drawing/2014/main" id="{91FC257D-508E-4FB9-8B39-262878CC9583}"/>
            </a:ext>
          </a:extLst>
        </xdr:cNvPr>
        <xdr:cNvSpPr/>
      </xdr:nvSpPr>
      <xdr:spPr>
        <a:xfrm>
          <a:off x="6231890" y="1839277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1F9A259F-03B9-4181-89A7-A855C216F805}"/>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32C52F3F-F82E-4F24-80AA-55D525FD6C93}"/>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45F5934F-4DAF-4EBE-9E0B-C777D8300172}"/>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653590E4-EFEF-47A7-8CA2-64323D3C02F2}"/>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9C2AD0E-1833-4717-A76E-E8B2666B46E3}"/>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278" name="楕円 277">
          <a:extLst>
            <a:ext uri="{FF2B5EF4-FFF2-40B4-BE49-F238E27FC236}">
              <a16:creationId xmlns:a16="http://schemas.microsoft.com/office/drawing/2014/main" id="{DD730BD8-0422-4AA2-AAB4-C1A6DD30D688}"/>
            </a:ext>
          </a:extLst>
        </xdr:cNvPr>
        <xdr:cNvSpPr/>
      </xdr:nvSpPr>
      <xdr:spPr>
        <a:xfrm>
          <a:off x="9394190" y="1832863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6366</xdr:rowOff>
    </xdr:from>
    <xdr:ext cx="469744" cy="259045"/>
    <xdr:sp macro="" textlink="">
      <xdr:nvSpPr>
        <xdr:cNvPr id="279" name="【市民会館】&#10;一人当たり面積該当値テキスト">
          <a:extLst>
            <a:ext uri="{FF2B5EF4-FFF2-40B4-BE49-F238E27FC236}">
              <a16:creationId xmlns:a16="http://schemas.microsoft.com/office/drawing/2014/main" id="{8D139AE8-21A0-4C18-991D-BB59A1E20DE2}"/>
            </a:ext>
          </a:extLst>
        </xdr:cNvPr>
        <xdr:cNvSpPr txBox="1"/>
      </xdr:nvSpPr>
      <xdr:spPr>
        <a:xfrm>
          <a:off x="9467850" y="181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160020</xdr:rowOff>
    </xdr:from>
    <xdr:to>
      <xdr:col>50</xdr:col>
      <xdr:colOff>165100</xdr:colOff>
      <xdr:row>107</xdr:row>
      <xdr:rowOff>90170</xdr:rowOff>
    </xdr:to>
    <xdr:sp macro="" textlink="">
      <xdr:nvSpPr>
        <xdr:cNvPr id="280" name="楕円 279">
          <a:extLst>
            <a:ext uri="{FF2B5EF4-FFF2-40B4-BE49-F238E27FC236}">
              <a16:creationId xmlns:a16="http://schemas.microsoft.com/office/drawing/2014/main" id="{7E411C43-0F84-48DC-8089-C54B8D8F2E37}"/>
            </a:ext>
          </a:extLst>
        </xdr:cNvPr>
        <xdr:cNvSpPr/>
      </xdr:nvSpPr>
      <xdr:spPr>
        <a:xfrm>
          <a:off x="8632190" y="1833562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34289</xdr:rowOff>
    </xdr:from>
    <xdr:to>
      <xdr:col>55</xdr:col>
      <xdr:colOff>0</xdr:colOff>
      <xdr:row>107</xdr:row>
      <xdr:rowOff>39370</xdr:rowOff>
    </xdr:to>
    <xdr:cxnSp macro="">
      <xdr:nvCxnSpPr>
        <xdr:cNvPr id="281" name="直線コネクタ 280">
          <a:extLst>
            <a:ext uri="{FF2B5EF4-FFF2-40B4-BE49-F238E27FC236}">
              <a16:creationId xmlns:a16="http://schemas.microsoft.com/office/drawing/2014/main" id="{EECDBDC7-9774-42CD-B6EF-2D19235902B6}"/>
            </a:ext>
          </a:extLst>
        </xdr:cNvPr>
        <xdr:cNvCxnSpPr/>
      </xdr:nvCxnSpPr>
      <xdr:spPr>
        <a:xfrm flipV="1">
          <a:off x="8686800" y="18377534"/>
          <a:ext cx="74295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165100</xdr:rowOff>
    </xdr:from>
    <xdr:to>
      <xdr:col>46</xdr:col>
      <xdr:colOff>38100</xdr:colOff>
      <xdr:row>107</xdr:row>
      <xdr:rowOff>95250</xdr:rowOff>
    </xdr:to>
    <xdr:sp macro="" textlink="">
      <xdr:nvSpPr>
        <xdr:cNvPr id="282" name="楕円 281">
          <a:extLst>
            <a:ext uri="{FF2B5EF4-FFF2-40B4-BE49-F238E27FC236}">
              <a16:creationId xmlns:a16="http://schemas.microsoft.com/office/drawing/2014/main" id="{5BFD05A7-FED7-4A07-8B46-5DE41E99ED31}"/>
            </a:ext>
          </a:extLst>
        </xdr:cNvPr>
        <xdr:cNvSpPr/>
      </xdr:nvSpPr>
      <xdr:spPr>
        <a:xfrm>
          <a:off x="7846060" y="183426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39370</xdr:rowOff>
    </xdr:from>
    <xdr:to>
      <xdr:col>50</xdr:col>
      <xdr:colOff>114300</xdr:colOff>
      <xdr:row>107</xdr:row>
      <xdr:rowOff>44450</xdr:rowOff>
    </xdr:to>
    <xdr:cxnSp macro="">
      <xdr:nvCxnSpPr>
        <xdr:cNvPr id="283" name="直線コネクタ 282">
          <a:extLst>
            <a:ext uri="{FF2B5EF4-FFF2-40B4-BE49-F238E27FC236}">
              <a16:creationId xmlns:a16="http://schemas.microsoft.com/office/drawing/2014/main" id="{FE1E3FE1-EE52-4566-9C11-BA950E8C46A9}"/>
            </a:ext>
          </a:extLst>
        </xdr:cNvPr>
        <xdr:cNvCxnSpPr/>
      </xdr:nvCxnSpPr>
      <xdr:spPr>
        <a:xfrm flipV="1">
          <a:off x="7889240" y="18384520"/>
          <a:ext cx="79756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165100</xdr:rowOff>
    </xdr:from>
    <xdr:to>
      <xdr:col>41</xdr:col>
      <xdr:colOff>101600</xdr:colOff>
      <xdr:row>107</xdr:row>
      <xdr:rowOff>95250</xdr:rowOff>
    </xdr:to>
    <xdr:sp macro="" textlink="">
      <xdr:nvSpPr>
        <xdr:cNvPr id="284" name="楕円 283">
          <a:extLst>
            <a:ext uri="{FF2B5EF4-FFF2-40B4-BE49-F238E27FC236}">
              <a16:creationId xmlns:a16="http://schemas.microsoft.com/office/drawing/2014/main" id="{413C972D-C29D-45B2-B242-00FB5874E05A}"/>
            </a:ext>
          </a:extLst>
        </xdr:cNvPr>
        <xdr:cNvSpPr/>
      </xdr:nvSpPr>
      <xdr:spPr>
        <a:xfrm>
          <a:off x="7029450" y="183426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44450</xdr:rowOff>
    </xdr:from>
    <xdr:to>
      <xdr:col>45</xdr:col>
      <xdr:colOff>177800</xdr:colOff>
      <xdr:row>107</xdr:row>
      <xdr:rowOff>44450</xdr:rowOff>
    </xdr:to>
    <xdr:cxnSp macro="">
      <xdr:nvCxnSpPr>
        <xdr:cNvPr id="285" name="直線コネクタ 284">
          <a:extLst>
            <a:ext uri="{FF2B5EF4-FFF2-40B4-BE49-F238E27FC236}">
              <a16:creationId xmlns:a16="http://schemas.microsoft.com/office/drawing/2014/main" id="{62C6B139-A14D-4153-BBB2-D35E8EABED55}"/>
            </a:ext>
          </a:extLst>
        </xdr:cNvPr>
        <xdr:cNvCxnSpPr/>
      </xdr:nvCxnSpPr>
      <xdr:spPr>
        <a:xfrm>
          <a:off x="7084060" y="1839150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168911</xdr:rowOff>
    </xdr:from>
    <xdr:to>
      <xdr:col>36</xdr:col>
      <xdr:colOff>165100</xdr:colOff>
      <xdr:row>107</xdr:row>
      <xdr:rowOff>99061</xdr:rowOff>
    </xdr:to>
    <xdr:sp macro="" textlink="">
      <xdr:nvSpPr>
        <xdr:cNvPr id="286" name="楕円 285">
          <a:extLst>
            <a:ext uri="{FF2B5EF4-FFF2-40B4-BE49-F238E27FC236}">
              <a16:creationId xmlns:a16="http://schemas.microsoft.com/office/drawing/2014/main" id="{BCD9929D-2BFA-4BB2-A890-BDA4DAE41AD4}"/>
            </a:ext>
          </a:extLst>
        </xdr:cNvPr>
        <xdr:cNvSpPr/>
      </xdr:nvSpPr>
      <xdr:spPr>
        <a:xfrm>
          <a:off x="6231890" y="1834642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44450</xdr:rowOff>
    </xdr:from>
    <xdr:to>
      <xdr:col>41</xdr:col>
      <xdr:colOff>50800</xdr:colOff>
      <xdr:row>107</xdr:row>
      <xdr:rowOff>48261</xdr:rowOff>
    </xdr:to>
    <xdr:cxnSp macro="">
      <xdr:nvCxnSpPr>
        <xdr:cNvPr id="287" name="直線コネクタ 286">
          <a:extLst>
            <a:ext uri="{FF2B5EF4-FFF2-40B4-BE49-F238E27FC236}">
              <a16:creationId xmlns:a16="http://schemas.microsoft.com/office/drawing/2014/main" id="{5BB7EDE8-291E-45CB-AE70-FEDF8BEE2AEB}"/>
            </a:ext>
          </a:extLst>
        </xdr:cNvPr>
        <xdr:cNvCxnSpPr/>
      </xdr:nvCxnSpPr>
      <xdr:spPr>
        <a:xfrm flipV="1">
          <a:off x="6286500" y="18391505"/>
          <a:ext cx="79756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128288</xdr:rowOff>
    </xdr:from>
    <xdr:ext cx="469744" cy="259045"/>
    <xdr:sp macro="" textlink="">
      <xdr:nvSpPr>
        <xdr:cNvPr id="288" name="n_1aveValue【市民会館】&#10;一人当たり面積">
          <a:extLst>
            <a:ext uri="{FF2B5EF4-FFF2-40B4-BE49-F238E27FC236}">
              <a16:creationId xmlns:a16="http://schemas.microsoft.com/office/drawing/2014/main" id="{450C155D-B7F0-45E9-8787-0F9AED17FA78}"/>
            </a:ext>
          </a:extLst>
        </xdr:cNvPr>
        <xdr:cNvSpPr txBox="1"/>
      </xdr:nvSpPr>
      <xdr:spPr>
        <a:xfrm>
          <a:off x="8454467" y="1847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289" name="n_2aveValue【市民会館】&#10;一人当たり面積">
          <a:extLst>
            <a:ext uri="{FF2B5EF4-FFF2-40B4-BE49-F238E27FC236}">
              <a16:creationId xmlns:a16="http://schemas.microsoft.com/office/drawing/2014/main" id="{F8EB6B02-54E3-4C47-B204-232EAA43809A}"/>
            </a:ext>
          </a:extLst>
        </xdr:cNvPr>
        <xdr:cNvSpPr txBox="1"/>
      </xdr:nvSpPr>
      <xdr:spPr>
        <a:xfrm>
          <a:off x="7673417" y="1847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143527</xdr:rowOff>
    </xdr:from>
    <xdr:ext cx="469744" cy="259045"/>
    <xdr:sp macro="" textlink="">
      <xdr:nvSpPr>
        <xdr:cNvPr id="290" name="n_3aveValue【市民会館】&#10;一人当たり面積">
          <a:extLst>
            <a:ext uri="{FF2B5EF4-FFF2-40B4-BE49-F238E27FC236}">
              <a16:creationId xmlns:a16="http://schemas.microsoft.com/office/drawing/2014/main" id="{FF7B81BA-4FAE-4986-BB4A-AF30581E9D55}"/>
            </a:ext>
          </a:extLst>
        </xdr:cNvPr>
        <xdr:cNvSpPr txBox="1"/>
      </xdr:nvSpPr>
      <xdr:spPr>
        <a:xfrm>
          <a:off x="6866332" y="1848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138447</xdr:rowOff>
    </xdr:from>
    <xdr:ext cx="469744" cy="259045"/>
    <xdr:sp macro="" textlink="">
      <xdr:nvSpPr>
        <xdr:cNvPr id="291" name="n_4aveValue【市民会館】&#10;一人当たり面積">
          <a:extLst>
            <a:ext uri="{FF2B5EF4-FFF2-40B4-BE49-F238E27FC236}">
              <a16:creationId xmlns:a16="http://schemas.microsoft.com/office/drawing/2014/main" id="{34027D93-61E5-4D01-BB34-071151BE633D}"/>
            </a:ext>
          </a:extLst>
        </xdr:cNvPr>
        <xdr:cNvSpPr txBox="1"/>
      </xdr:nvSpPr>
      <xdr:spPr>
        <a:xfrm>
          <a:off x="6068772" y="1847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106697</xdr:rowOff>
    </xdr:from>
    <xdr:ext cx="469744" cy="259045"/>
    <xdr:sp macro="" textlink="">
      <xdr:nvSpPr>
        <xdr:cNvPr id="292" name="n_1mainValue【市民会館】&#10;一人当たり面積">
          <a:extLst>
            <a:ext uri="{FF2B5EF4-FFF2-40B4-BE49-F238E27FC236}">
              <a16:creationId xmlns:a16="http://schemas.microsoft.com/office/drawing/2014/main" id="{5FD578DD-885F-45E8-A87E-321ED16C2C29}"/>
            </a:ext>
          </a:extLst>
        </xdr:cNvPr>
        <xdr:cNvSpPr txBox="1"/>
      </xdr:nvSpPr>
      <xdr:spPr>
        <a:xfrm>
          <a:off x="8454467" y="181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111777</xdr:rowOff>
    </xdr:from>
    <xdr:ext cx="469744" cy="259045"/>
    <xdr:sp macro="" textlink="">
      <xdr:nvSpPr>
        <xdr:cNvPr id="293" name="n_2mainValue【市民会館】&#10;一人当たり面積">
          <a:extLst>
            <a:ext uri="{FF2B5EF4-FFF2-40B4-BE49-F238E27FC236}">
              <a16:creationId xmlns:a16="http://schemas.microsoft.com/office/drawing/2014/main" id="{0B1FC858-8080-4373-A819-317BDBB5C31C}"/>
            </a:ext>
          </a:extLst>
        </xdr:cNvPr>
        <xdr:cNvSpPr txBox="1"/>
      </xdr:nvSpPr>
      <xdr:spPr>
        <a:xfrm>
          <a:off x="7673417" y="181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111777</xdr:rowOff>
    </xdr:from>
    <xdr:ext cx="469744" cy="259045"/>
    <xdr:sp macro="" textlink="">
      <xdr:nvSpPr>
        <xdr:cNvPr id="294" name="n_3mainValue【市民会館】&#10;一人当たり面積">
          <a:extLst>
            <a:ext uri="{FF2B5EF4-FFF2-40B4-BE49-F238E27FC236}">
              <a16:creationId xmlns:a16="http://schemas.microsoft.com/office/drawing/2014/main" id="{AD2B581C-4733-46D6-BCAE-5D8C06545548}"/>
            </a:ext>
          </a:extLst>
        </xdr:cNvPr>
        <xdr:cNvSpPr txBox="1"/>
      </xdr:nvSpPr>
      <xdr:spPr>
        <a:xfrm>
          <a:off x="6866332" y="181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115588</xdr:rowOff>
    </xdr:from>
    <xdr:ext cx="469744" cy="259045"/>
    <xdr:sp macro="" textlink="">
      <xdr:nvSpPr>
        <xdr:cNvPr id="295" name="n_4mainValue【市民会館】&#10;一人当たり面積">
          <a:extLst>
            <a:ext uri="{FF2B5EF4-FFF2-40B4-BE49-F238E27FC236}">
              <a16:creationId xmlns:a16="http://schemas.microsoft.com/office/drawing/2014/main" id="{4BF46EF1-38A4-4DB7-B082-8BFD19934029}"/>
            </a:ext>
          </a:extLst>
        </xdr:cNvPr>
        <xdr:cNvSpPr txBox="1"/>
      </xdr:nvSpPr>
      <xdr:spPr>
        <a:xfrm>
          <a:off x="6068772" y="1811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E4852468-C22F-49CA-B90E-85CB4AE7C6CA}"/>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D9E3209A-5CD0-4290-AC14-E7ACB1184A3C}"/>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59877CA3-7C4D-4DEC-8A19-A4FC54CE4E44}"/>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83221A30-097A-41E4-A44D-A0972C86491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668FBA76-469D-4866-ADD1-EFEE194A982E}"/>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98F8F22A-4C42-4888-8B74-69EB9DC8959D}"/>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C813AC5E-6B8A-4CB7-BA76-EA0B6D8A87B9}"/>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D78A4BBF-770A-4813-A29C-CEC0DBD4122F}"/>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6E61E0BC-5F50-4D24-8AA4-7F9788A62F83}"/>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F0FB0BA2-5D40-47D7-8D49-C2622240C8B4}"/>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F2A3131A-80B4-42B0-90A3-9A7C0FB06FEF}"/>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D8F8600D-4D9D-4925-A4FD-A27402A62401}"/>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F7C81900-561D-4E68-A7B8-1F0462DAB04C}"/>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64BFA16B-470E-406E-8E81-2D8F17A28D78}"/>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5536ABB4-A8FD-4411-814F-D307919499AE}"/>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48D01273-9020-418A-8A85-CD620718B2F9}"/>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DBF5105F-B301-4B85-9970-8B2987FDDA98}"/>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C8E08D55-E0E7-45FE-8B4C-5EC36F45509B}"/>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8C99237C-EE2E-4FF7-8365-6C4DE796F62D}"/>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C9F330A1-C5E1-4A2F-8462-644193645F75}"/>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67329DDD-EC93-4252-A456-1EFB1A8D0E46}"/>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599E48B3-02F6-4F90-AC7F-4114DFBAA3FF}"/>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6EA3D441-EC45-42C0-AEB9-71111C8CAB5D}"/>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FE30A4C1-0FF2-4B79-93C3-5D0FC245C61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9BF04924-FDD4-4A57-94A8-9DA354F765AA}"/>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B4C451F5-901F-49D9-ACC7-E0CD4E0D23AF}"/>
            </a:ext>
          </a:extLst>
        </xdr:cNvPr>
        <xdr:cNvCxnSpPr/>
      </xdr:nvCxnSpPr>
      <xdr:spPr>
        <a:xfrm flipV="1">
          <a:off x="14703424" y="5756366"/>
          <a:ext cx="0" cy="1540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一般廃棄物処理施設】&#10;有形固定資産減価償却率最小値テキスト">
          <a:extLst>
            <a:ext uri="{FF2B5EF4-FFF2-40B4-BE49-F238E27FC236}">
              <a16:creationId xmlns:a16="http://schemas.microsoft.com/office/drawing/2014/main" id="{CD8443EB-577B-4292-A0C4-2E0B7E7C8045}"/>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7D6C7366-D654-4519-884D-E4F2CB86254A}"/>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324" name="【一般廃棄物処理施設】&#10;有形固定資産減価償却率最大値テキスト">
          <a:extLst>
            <a:ext uri="{FF2B5EF4-FFF2-40B4-BE49-F238E27FC236}">
              <a16:creationId xmlns:a16="http://schemas.microsoft.com/office/drawing/2014/main" id="{5F1D7506-2D61-4C81-B04A-A7757C1C79D1}"/>
            </a:ext>
          </a:extLst>
        </xdr:cNvPr>
        <xdr:cNvSpPr txBox="1"/>
      </xdr:nvSpPr>
      <xdr:spPr>
        <a:xfrm>
          <a:off x="14742160" y="5537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325" name="直線コネクタ 324">
          <a:extLst>
            <a:ext uri="{FF2B5EF4-FFF2-40B4-BE49-F238E27FC236}">
              <a16:creationId xmlns:a16="http://schemas.microsoft.com/office/drawing/2014/main" id="{0C20DEE2-90E2-4071-89BE-BF200F53F53D}"/>
            </a:ext>
          </a:extLst>
        </xdr:cNvPr>
        <xdr:cNvCxnSpPr/>
      </xdr:nvCxnSpPr>
      <xdr:spPr>
        <a:xfrm>
          <a:off x="1461135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17CB725C-D291-4530-806E-F895A5E3121E}"/>
            </a:ext>
          </a:extLst>
        </xdr:cNvPr>
        <xdr:cNvSpPr txBox="1"/>
      </xdr:nvSpPr>
      <xdr:spPr>
        <a:xfrm>
          <a:off x="14742160" y="6511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327" name="フローチャート: 判断 326">
          <a:extLst>
            <a:ext uri="{FF2B5EF4-FFF2-40B4-BE49-F238E27FC236}">
              <a16:creationId xmlns:a16="http://schemas.microsoft.com/office/drawing/2014/main" id="{09626D6A-7925-4233-9584-286A6A7B9F69}"/>
            </a:ext>
          </a:extLst>
        </xdr:cNvPr>
        <xdr:cNvSpPr/>
      </xdr:nvSpPr>
      <xdr:spPr>
        <a:xfrm>
          <a:off x="14649450" y="665452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328" name="フローチャート: 判断 327">
          <a:extLst>
            <a:ext uri="{FF2B5EF4-FFF2-40B4-BE49-F238E27FC236}">
              <a16:creationId xmlns:a16="http://schemas.microsoft.com/office/drawing/2014/main" id="{71705F26-759E-480E-9708-903CA10B227F}"/>
            </a:ext>
          </a:extLst>
        </xdr:cNvPr>
        <xdr:cNvSpPr/>
      </xdr:nvSpPr>
      <xdr:spPr>
        <a:xfrm>
          <a:off x="13887450" y="65688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329" name="フローチャート: 判断 328">
          <a:extLst>
            <a:ext uri="{FF2B5EF4-FFF2-40B4-BE49-F238E27FC236}">
              <a16:creationId xmlns:a16="http://schemas.microsoft.com/office/drawing/2014/main" id="{557C8D62-7595-4A8D-998D-47D4C8935684}"/>
            </a:ext>
          </a:extLst>
        </xdr:cNvPr>
        <xdr:cNvSpPr/>
      </xdr:nvSpPr>
      <xdr:spPr>
        <a:xfrm>
          <a:off x="130898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330" name="フローチャート: 判断 329">
          <a:extLst>
            <a:ext uri="{FF2B5EF4-FFF2-40B4-BE49-F238E27FC236}">
              <a16:creationId xmlns:a16="http://schemas.microsoft.com/office/drawing/2014/main" id="{7B3566A3-BFEA-4460-896F-8C7506EA4AF4}"/>
            </a:ext>
          </a:extLst>
        </xdr:cNvPr>
        <xdr:cNvSpPr/>
      </xdr:nvSpPr>
      <xdr:spPr>
        <a:xfrm>
          <a:off x="12303760" y="6550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331" name="フローチャート: 判断 330">
          <a:extLst>
            <a:ext uri="{FF2B5EF4-FFF2-40B4-BE49-F238E27FC236}">
              <a16:creationId xmlns:a16="http://schemas.microsoft.com/office/drawing/2014/main" id="{F999F0A1-5832-4239-BDB5-325AE77A5875}"/>
            </a:ext>
          </a:extLst>
        </xdr:cNvPr>
        <xdr:cNvSpPr/>
      </xdr:nvSpPr>
      <xdr:spPr>
        <a:xfrm>
          <a:off x="11487150" y="59651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FDEABA66-3DCD-48CA-A5DC-93C5F4D459F1}"/>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F09CB4A1-F70B-4691-B82E-EBF81FBBA68B}"/>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FEF2E0DD-6E0C-4FB4-8BC8-D186A25B9200}"/>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C355556D-5BC9-4540-9F91-1C4FEDC61AED}"/>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5E278459-50A9-48D5-A7C9-2D38EBF85D94}"/>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128270</xdr:rowOff>
    </xdr:from>
    <xdr:to>
      <xdr:col>85</xdr:col>
      <xdr:colOff>177800</xdr:colOff>
      <xdr:row>40</xdr:row>
      <xdr:rowOff>58420</xdr:rowOff>
    </xdr:to>
    <xdr:sp macro="" textlink="">
      <xdr:nvSpPr>
        <xdr:cNvPr id="337" name="楕円 336">
          <a:extLst>
            <a:ext uri="{FF2B5EF4-FFF2-40B4-BE49-F238E27FC236}">
              <a16:creationId xmlns:a16="http://schemas.microsoft.com/office/drawing/2014/main" id="{F74EC425-82DA-4A83-B12F-3075F62AAE47}"/>
            </a:ext>
          </a:extLst>
        </xdr:cNvPr>
        <xdr:cNvSpPr/>
      </xdr:nvSpPr>
      <xdr:spPr>
        <a:xfrm>
          <a:off x="14649450" y="68186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106697</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5B18B4B1-15BE-400F-A0D3-65861A7DF2AE}"/>
            </a:ext>
          </a:extLst>
        </xdr:cNvPr>
        <xdr:cNvSpPr txBox="1"/>
      </xdr:nvSpPr>
      <xdr:spPr>
        <a:xfrm>
          <a:off x="14742160"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82550</xdr:rowOff>
    </xdr:from>
    <xdr:to>
      <xdr:col>81</xdr:col>
      <xdr:colOff>101600</xdr:colOff>
      <xdr:row>40</xdr:row>
      <xdr:rowOff>12700</xdr:rowOff>
    </xdr:to>
    <xdr:sp macro="" textlink="">
      <xdr:nvSpPr>
        <xdr:cNvPr id="339" name="楕円 338">
          <a:extLst>
            <a:ext uri="{FF2B5EF4-FFF2-40B4-BE49-F238E27FC236}">
              <a16:creationId xmlns:a16="http://schemas.microsoft.com/office/drawing/2014/main" id="{40CADD2A-381A-4FD7-A74C-E9906F0F24E9}"/>
            </a:ext>
          </a:extLst>
        </xdr:cNvPr>
        <xdr:cNvSpPr/>
      </xdr:nvSpPr>
      <xdr:spPr>
        <a:xfrm>
          <a:off x="13887450" y="6771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133350</xdr:rowOff>
    </xdr:from>
    <xdr:to>
      <xdr:col>85</xdr:col>
      <xdr:colOff>127000</xdr:colOff>
      <xdr:row>40</xdr:row>
      <xdr:rowOff>7620</xdr:rowOff>
    </xdr:to>
    <xdr:cxnSp macro="">
      <xdr:nvCxnSpPr>
        <xdr:cNvPr id="340" name="直線コネクタ 339">
          <a:extLst>
            <a:ext uri="{FF2B5EF4-FFF2-40B4-BE49-F238E27FC236}">
              <a16:creationId xmlns:a16="http://schemas.microsoft.com/office/drawing/2014/main" id="{EFA487C8-EE73-475C-B4DF-C9F16845850C}"/>
            </a:ext>
          </a:extLst>
        </xdr:cNvPr>
        <xdr:cNvCxnSpPr/>
      </xdr:nvCxnSpPr>
      <xdr:spPr>
        <a:xfrm>
          <a:off x="13942060" y="6816090"/>
          <a:ext cx="762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341" name="楕円 340">
          <a:extLst>
            <a:ext uri="{FF2B5EF4-FFF2-40B4-BE49-F238E27FC236}">
              <a16:creationId xmlns:a16="http://schemas.microsoft.com/office/drawing/2014/main" id="{CA988610-511D-491A-95C4-3B36E350491C}"/>
            </a:ext>
          </a:extLst>
        </xdr:cNvPr>
        <xdr:cNvSpPr/>
      </xdr:nvSpPr>
      <xdr:spPr>
        <a:xfrm>
          <a:off x="13089890" y="67233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133350</xdr:rowOff>
    </xdr:to>
    <xdr:cxnSp macro="">
      <xdr:nvCxnSpPr>
        <xdr:cNvPr id="342" name="直線コネクタ 341">
          <a:extLst>
            <a:ext uri="{FF2B5EF4-FFF2-40B4-BE49-F238E27FC236}">
              <a16:creationId xmlns:a16="http://schemas.microsoft.com/office/drawing/2014/main" id="{1A3702C4-61C4-4648-BB23-68520E1E8B00}"/>
            </a:ext>
          </a:extLst>
        </xdr:cNvPr>
        <xdr:cNvCxnSpPr/>
      </xdr:nvCxnSpPr>
      <xdr:spPr>
        <a:xfrm>
          <a:off x="13144500" y="677799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165826</xdr:rowOff>
    </xdr:from>
    <xdr:to>
      <xdr:col>72</xdr:col>
      <xdr:colOff>38100</xdr:colOff>
      <xdr:row>39</xdr:row>
      <xdr:rowOff>95976</xdr:rowOff>
    </xdr:to>
    <xdr:sp macro="" textlink="">
      <xdr:nvSpPr>
        <xdr:cNvPr id="343" name="楕円 342">
          <a:extLst>
            <a:ext uri="{FF2B5EF4-FFF2-40B4-BE49-F238E27FC236}">
              <a16:creationId xmlns:a16="http://schemas.microsoft.com/office/drawing/2014/main" id="{44788118-3B46-4549-9A56-470D3CE07FF5}"/>
            </a:ext>
          </a:extLst>
        </xdr:cNvPr>
        <xdr:cNvSpPr/>
      </xdr:nvSpPr>
      <xdr:spPr>
        <a:xfrm>
          <a:off x="12303760" y="668473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45176</xdr:rowOff>
    </xdr:from>
    <xdr:to>
      <xdr:col>76</xdr:col>
      <xdr:colOff>114300</xdr:colOff>
      <xdr:row>39</xdr:row>
      <xdr:rowOff>87630</xdr:rowOff>
    </xdr:to>
    <xdr:cxnSp macro="">
      <xdr:nvCxnSpPr>
        <xdr:cNvPr id="344" name="直線コネクタ 343">
          <a:extLst>
            <a:ext uri="{FF2B5EF4-FFF2-40B4-BE49-F238E27FC236}">
              <a16:creationId xmlns:a16="http://schemas.microsoft.com/office/drawing/2014/main" id="{8E11957B-C422-4F9F-B315-8D4001F414EC}"/>
            </a:ext>
          </a:extLst>
        </xdr:cNvPr>
        <xdr:cNvCxnSpPr/>
      </xdr:nvCxnSpPr>
      <xdr:spPr>
        <a:xfrm>
          <a:off x="12346940" y="6733631"/>
          <a:ext cx="797560" cy="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118473</xdr:rowOff>
    </xdr:from>
    <xdr:to>
      <xdr:col>67</xdr:col>
      <xdr:colOff>101600</xdr:colOff>
      <xdr:row>39</xdr:row>
      <xdr:rowOff>48623</xdr:rowOff>
    </xdr:to>
    <xdr:sp macro="" textlink="">
      <xdr:nvSpPr>
        <xdr:cNvPr id="345" name="楕円 344">
          <a:extLst>
            <a:ext uri="{FF2B5EF4-FFF2-40B4-BE49-F238E27FC236}">
              <a16:creationId xmlns:a16="http://schemas.microsoft.com/office/drawing/2014/main" id="{14BC1235-6F07-4517-8FCF-9B564BFF1500}"/>
            </a:ext>
          </a:extLst>
        </xdr:cNvPr>
        <xdr:cNvSpPr/>
      </xdr:nvSpPr>
      <xdr:spPr>
        <a:xfrm>
          <a:off x="11487150" y="663547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169273</xdr:rowOff>
    </xdr:from>
    <xdr:to>
      <xdr:col>71</xdr:col>
      <xdr:colOff>177800</xdr:colOff>
      <xdr:row>39</xdr:row>
      <xdr:rowOff>45176</xdr:rowOff>
    </xdr:to>
    <xdr:cxnSp macro="">
      <xdr:nvCxnSpPr>
        <xdr:cNvPr id="346" name="直線コネクタ 345">
          <a:extLst>
            <a:ext uri="{FF2B5EF4-FFF2-40B4-BE49-F238E27FC236}">
              <a16:creationId xmlns:a16="http://schemas.microsoft.com/office/drawing/2014/main" id="{B1144370-99C4-4DA0-AA25-A2D7B20E008A}"/>
            </a:ext>
          </a:extLst>
        </xdr:cNvPr>
        <xdr:cNvCxnSpPr/>
      </xdr:nvCxnSpPr>
      <xdr:spPr>
        <a:xfrm>
          <a:off x="11541760" y="6688183"/>
          <a:ext cx="80518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2DFF7A3E-A5AF-4707-84AE-82E86143BEEA}"/>
            </a:ext>
          </a:extLst>
        </xdr:cNvPr>
        <xdr:cNvSpPr txBox="1"/>
      </xdr:nvSpPr>
      <xdr:spPr>
        <a:xfrm>
          <a:off x="13738234" y="6344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8FDF9F51-FE9E-4ED5-8C26-F1025197FA37}"/>
            </a:ext>
          </a:extLst>
        </xdr:cNvPr>
        <xdr:cNvSpPr txBox="1"/>
      </xdr:nvSpPr>
      <xdr:spPr>
        <a:xfrm>
          <a:off x="1295718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3BABFCFE-08FA-48BC-89C7-AA8A9A97CD65}"/>
            </a:ext>
          </a:extLst>
        </xdr:cNvPr>
        <xdr:cNvSpPr txBox="1"/>
      </xdr:nvSpPr>
      <xdr:spPr>
        <a:xfrm>
          <a:off x="1217105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0962B21C-E3C0-4E7D-B9A6-49B19BA50A1B}"/>
            </a:ext>
          </a:extLst>
        </xdr:cNvPr>
        <xdr:cNvSpPr txBox="1"/>
      </xdr:nvSpPr>
      <xdr:spPr>
        <a:xfrm>
          <a:off x="113544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3827</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968E7FB9-5A4F-4E1A-8814-4731C90C7AAB}"/>
            </a:ext>
          </a:extLst>
        </xdr:cNvPr>
        <xdr:cNvSpPr txBox="1"/>
      </xdr:nvSpPr>
      <xdr:spPr>
        <a:xfrm>
          <a:off x="1373823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C242D71B-45F3-4779-8C69-35101286E88E}"/>
            </a:ext>
          </a:extLst>
        </xdr:cNvPr>
        <xdr:cNvSpPr txBox="1"/>
      </xdr:nvSpPr>
      <xdr:spPr>
        <a:xfrm>
          <a:off x="1295718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87103</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DDF86DB4-315D-4EC2-886C-44E39042DB40}"/>
            </a:ext>
          </a:extLst>
        </xdr:cNvPr>
        <xdr:cNvSpPr txBox="1"/>
      </xdr:nvSpPr>
      <xdr:spPr>
        <a:xfrm>
          <a:off x="12171054" y="677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39750</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10BCA927-0A41-46CE-B834-7549564A90D4}"/>
            </a:ext>
          </a:extLst>
        </xdr:cNvPr>
        <xdr:cNvSpPr txBox="1"/>
      </xdr:nvSpPr>
      <xdr:spPr>
        <a:xfrm>
          <a:off x="113544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BA27A8E3-C05A-40D2-AF3B-2803B25398B5}"/>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49EFEC28-FED6-4628-8C02-065E4235E7E5}"/>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E85FE955-59BF-466B-BE87-3EEB6BEFD031}"/>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CD0334B8-0104-4788-B0E7-9CDAEC2446D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4E6B003B-5DC2-4BAD-B598-5AEB276E65B4}"/>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90FA4D1A-D411-436D-B07B-5EC44D6C3434}"/>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B8B55CF-5A41-46D5-9A10-507F5A06BAE9}"/>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11A35182-8CFA-41CA-BFB9-40B059DE9826}"/>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6FE2D5ED-3DEF-4626-942D-B85F00994E41}"/>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5F6D968E-BCF6-41DB-80F9-1E1A6A3D5DCE}"/>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5DE65451-98F7-4894-8FD7-1ACE1C108C7A}"/>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a:extLst>
            <a:ext uri="{FF2B5EF4-FFF2-40B4-BE49-F238E27FC236}">
              <a16:creationId xmlns:a16="http://schemas.microsoft.com/office/drawing/2014/main" id="{E207554E-970B-48E3-BBEC-B26C9BFFD033}"/>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8431F7D9-A4F1-4066-B8B9-841799DAA7A8}"/>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a:extLst>
            <a:ext uri="{FF2B5EF4-FFF2-40B4-BE49-F238E27FC236}">
              <a16:creationId xmlns:a16="http://schemas.microsoft.com/office/drawing/2014/main" id="{C9F7F5A6-73D5-4A54-ABCF-EB414A626099}"/>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E6E1B7D6-9B33-405C-8E7D-C5A38AF96F57}"/>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a:extLst>
            <a:ext uri="{FF2B5EF4-FFF2-40B4-BE49-F238E27FC236}">
              <a16:creationId xmlns:a16="http://schemas.microsoft.com/office/drawing/2014/main" id="{B9F22309-3E41-4BFE-B6F9-DD3FF3AC9ED8}"/>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1E9D3091-F4F8-4499-9710-F37EB1E6A8BA}"/>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a:extLst>
            <a:ext uri="{FF2B5EF4-FFF2-40B4-BE49-F238E27FC236}">
              <a16:creationId xmlns:a16="http://schemas.microsoft.com/office/drawing/2014/main" id="{FF76C106-11C7-4023-A519-277E531FFD14}"/>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3721CBFF-C41A-4617-ABC0-F9588FC01B90}"/>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a:extLst>
            <a:ext uri="{FF2B5EF4-FFF2-40B4-BE49-F238E27FC236}">
              <a16:creationId xmlns:a16="http://schemas.microsoft.com/office/drawing/2014/main" id="{CA2138D0-2316-46AD-B04B-048C21790BB3}"/>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519CDAC3-F375-4D14-9455-3EB29095B6BD}"/>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376" name="直線コネクタ 375">
          <a:extLst>
            <a:ext uri="{FF2B5EF4-FFF2-40B4-BE49-F238E27FC236}">
              <a16:creationId xmlns:a16="http://schemas.microsoft.com/office/drawing/2014/main" id="{03656692-473C-4BBD-9DFB-193913FFDA8E}"/>
            </a:ext>
          </a:extLst>
        </xdr:cNvPr>
        <xdr:cNvCxnSpPr/>
      </xdr:nvCxnSpPr>
      <xdr:spPr>
        <a:xfrm flipV="1">
          <a:off x="19947254" y="568033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377" name="【一般廃棄物処理施設】&#10;一人当たり有形固定資産（償却資産）額最小値テキスト">
          <a:extLst>
            <a:ext uri="{FF2B5EF4-FFF2-40B4-BE49-F238E27FC236}">
              <a16:creationId xmlns:a16="http://schemas.microsoft.com/office/drawing/2014/main" id="{52F18CA2-B6CD-4DDE-99E5-430B2B763502}"/>
            </a:ext>
          </a:extLst>
        </xdr:cNvPr>
        <xdr:cNvSpPr txBox="1"/>
      </xdr:nvSpPr>
      <xdr:spPr>
        <a:xfrm>
          <a:off x="19985990" y="715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378" name="直線コネクタ 377">
          <a:extLst>
            <a:ext uri="{FF2B5EF4-FFF2-40B4-BE49-F238E27FC236}">
              <a16:creationId xmlns:a16="http://schemas.microsoft.com/office/drawing/2014/main" id="{CEAE5C0F-C21D-4137-A929-E18DA2B13478}"/>
            </a:ext>
          </a:extLst>
        </xdr:cNvPr>
        <xdr:cNvCxnSpPr/>
      </xdr:nvCxnSpPr>
      <xdr:spPr>
        <a:xfrm>
          <a:off x="19885660" y="7162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379" name="【一般廃棄物処理施設】&#10;一人当たり有形固定資産（償却資産）額最大値テキスト">
          <a:extLst>
            <a:ext uri="{FF2B5EF4-FFF2-40B4-BE49-F238E27FC236}">
              <a16:creationId xmlns:a16="http://schemas.microsoft.com/office/drawing/2014/main" id="{02391C3C-EB8E-424B-B194-B297728AE800}"/>
            </a:ext>
          </a:extLst>
        </xdr:cNvPr>
        <xdr:cNvSpPr txBox="1"/>
      </xdr:nvSpPr>
      <xdr:spPr>
        <a:xfrm>
          <a:off x="19985990" y="544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380" name="直線コネクタ 379">
          <a:extLst>
            <a:ext uri="{FF2B5EF4-FFF2-40B4-BE49-F238E27FC236}">
              <a16:creationId xmlns:a16="http://schemas.microsoft.com/office/drawing/2014/main" id="{3B073F83-5581-4507-A89D-F1BC3751CCEF}"/>
            </a:ext>
          </a:extLst>
        </xdr:cNvPr>
        <xdr:cNvCxnSpPr/>
      </xdr:nvCxnSpPr>
      <xdr:spPr>
        <a:xfrm>
          <a:off x="19885660" y="5680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136840</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02658809-7337-4BC5-805A-8D6501FE1962}"/>
            </a:ext>
          </a:extLst>
        </xdr:cNvPr>
        <xdr:cNvSpPr txBox="1"/>
      </xdr:nvSpPr>
      <xdr:spPr>
        <a:xfrm>
          <a:off x="19985990" y="6819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382" name="フローチャート: 判断 381">
          <a:extLst>
            <a:ext uri="{FF2B5EF4-FFF2-40B4-BE49-F238E27FC236}">
              <a16:creationId xmlns:a16="http://schemas.microsoft.com/office/drawing/2014/main" id="{E8C29A64-2B31-4B9F-AD7F-7E1A22E44183}"/>
            </a:ext>
          </a:extLst>
        </xdr:cNvPr>
        <xdr:cNvSpPr/>
      </xdr:nvSpPr>
      <xdr:spPr>
        <a:xfrm>
          <a:off x="19904710" y="684686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165033</xdr:rowOff>
    </xdr:from>
    <xdr:to>
      <xdr:col>112</xdr:col>
      <xdr:colOff>38100</xdr:colOff>
      <xdr:row>40</xdr:row>
      <xdr:rowOff>95183</xdr:rowOff>
    </xdr:to>
    <xdr:sp macro="" textlink="">
      <xdr:nvSpPr>
        <xdr:cNvPr id="383" name="フローチャート: 判断 382">
          <a:extLst>
            <a:ext uri="{FF2B5EF4-FFF2-40B4-BE49-F238E27FC236}">
              <a16:creationId xmlns:a16="http://schemas.microsoft.com/office/drawing/2014/main" id="{87D82AD7-2CC8-4F53-B653-891A8D22C740}"/>
            </a:ext>
          </a:extLst>
        </xdr:cNvPr>
        <xdr:cNvSpPr/>
      </xdr:nvSpPr>
      <xdr:spPr>
        <a:xfrm>
          <a:off x="19161760" y="68553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171249</xdr:rowOff>
    </xdr:from>
    <xdr:to>
      <xdr:col>107</xdr:col>
      <xdr:colOff>101600</xdr:colOff>
      <xdr:row>40</xdr:row>
      <xdr:rowOff>101399</xdr:rowOff>
    </xdr:to>
    <xdr:sp macro="" textlink="">
      <xdr:nvSpPr>
        <xdr:cNvPr id="384" name="フローチャート: 判断 383">
          <a:extLst>
            <a:ext uri="{FF2B5EF4-FFF2-40B4-BE49-F238E27FC236}">
              <a16:creationId xmlns:a16="http://schemas.microsoft.com/office/drawing/2014/main" id="{D7E40524-C17D-48D3-AA4A-15043AC3E5FB}"/>
            </a:ext>
          </a:extLst>
        </xdr:cNvPr>
        <xdr:cNvSpPr/>
      </xdr:nvSpPr>
      <xdr:spPr>
        <a:xfrm>
          <a:off x="18345150" y="686160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8319</xdr:rowOff>
    </xdr:from>
    <xdr:to>
      <xdr:col>102</xdr:col>
      <xdr:colOff>165100</xdr:colOff>
      <xdr:row>40</xdr:row>
      <xdr:rowOff>109919</xdr:rowOff>
    </xdr:to>
    <xdr:sp macro="" textlink="">
      <xdr:nvSpPr>
        <xdr:cNvPr id="385" name="フローチャート: 判断 384">
          <a:extLst>
            <a:ext uri="{FF2B5EF4-FFF2-40B4-BE49-F238E27FC236}">
              <a16:creationId xmlns:a16="http://schemas.microsoft.com/office/drawing/2014/main" id="{2D7B7D4F-0C53-4F44-B637-E25A3E6D59C5}"/>
            </a:ext>
          </a:extLst>
        </xdr:cNvPr>
        <xdr:cNvSpPr/>
      </xdr:nvSpPr>
      <xdr:spPr>
        <a:xfrm>
          <a:off x="17547590" y="686822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119745</xdr:rowOff>
    </xdr:from>
    <xdr:to>
      <xdr:col>98</xdr:col>
      <xdr:colOff>38100</xdr:colOff>
      <xdr:row>38</xdr:row>
      <xdr:rowOff>49895</xdr:rowOff>
    </xdr:to>
    <xdr:sp macro="" textlink="">
      <xdr:nvSpPr>
        <xdr:cNvPr id="386" name="フローチャート: 判断 385">
          <a:extLst>
            <a:ext uri="{FF2B5EF4-FFF2-40B4-BE49-F238E27FC236}">
              <a16:creationId xmlns:a16="http://schemas.microsoft.com/office/drawing/2014/main" id="{7C36C26E-EED0-4C7A-A179-A0E51A922CBA}"/>
            </a:ext>
          </a:extLst>
        </xdr:cNvPr>
        <xdr:cNvSpPr/>
      </xdr:nvSpPr>
      <xdr:spPr>
        <a:xfrm>
          <a:off x="16761460" y="646530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419ABE39-032A-4421-8E44-5F89CBA6094A}"/>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C6A16CED-3E10-481E-94DB-B1F85879E4CD}"/>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D6EFDC77-DDA1-41F6-9133-5EED4B4E325C}"/>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C95B3A13-65E8-41A6-B540-D1F4108CA2F1}"/>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93DDC76A-626A-44CA-85D0-C2475E0B8162}"/>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139329</xdr:rowOff>
    </xdr:from>
    <xdr:to>
      <xdr:col>116</xdr:col>
      <xdr:colOff>114300</xdr:colOff>
      <xdr:row>33</xdr:row>
      <xdr:rowOff>69479</xdr:rowOff>
    </xdr:to>
    <xdr:sp macro="" textlink="">
      <xdr:nvSpPr>
        <xdr:cNvPr id="392" name="楕円 391">
          <a:extLst>
            <a:ext uri="{FF2B5EF4-FFF2-40B4-BE49-F238E27FC236}">
              <a16:creationId xmlns:a16="http://schemas.microsoft.com/office/drawing/2014/main" id="{834E4662-5691-44A2-BA7A-5F563A5DBC08}"/>
            </a:ext>
          </a:extLst>
        </xdr:cNvPr>
        <xdr:cNvSpPr/>
      </xdr:nvSpPr>
      <xdr:spPr>
        <a:xfrm>
          <a:off x="19904710" y="562191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92356</xdr:rowOff>
    </xdr:from>
    <xdr:ext cx="599010" cy="259045"/>
    <xdr:sp macro="" textlink="">
      <xdr:nvSpPr>
        <xdr:cNvPr id="393" name="【一般廃棄物処理施設】&#10;一人当たり有形固定資産（償却資産）額該当値テキスト">
          <a:extLst>
            <a:ext uri="{FF2B5EF4-FFF2-40B4-BE49-F238E27FC236}">
              <a16:creationId xmlns:a16="http://schemas.microsoft.com/office/drawing/2014/main" id="{CCE7F600-FB5C-47E0-ABC7-5F72D3210D88}"/>
            </a:ext>
          </a:extLst>
        </xdr:cNvPr>
        <xdr:cNvSpPr txBox="1"/>
      </xdr:nvSpPr>
      <xdr:spPr>
        <a:xfrm>
          <a:off x="19985990" y="558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161300</xdr:rowOff>
    </xdr:from>
    <xdr:to>
      <xdr:col>112</xdr:col>
      <xdr:colOff>38100</xdr:colOff>
      <xdr:row>33</xdr:row>
      <xdr:rowOff>91450</xdr:rowOff>
    </xdr:to>
    <xdr:sp macro="" textlink="">
      <xdr:nvSpPr>
        <xdr:cNvPr id="394" name="楕円 393">
          <a:extLst>
            <a:ext uri="{FF2B5EF4-FFF2-40B4-BE49-F238E27FC236}">
              <a16:creationId xmlns:a16="http://schemas.microsoft.com/office/drawing/2014/main" id="{A79A789B-87A0-42CB-AF35-BF12D3BA0735}"/>
            </a:ext>
          </a:extLst>
        </xdr:cNvPr>
        <xdr:cNvSpPr/>
      </xdr:nvSpPr>
      <xdr:spPr>
        <a:xfrm>
          <a:off x="19161760" y="56496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18679</xdr:rowOff>
    </xdr:from>
    <xdr:to>
      <xdr:col>116</xdr:col>
      <xdr:colOff>63500</xdr:colOff>
      <xdr:row>33</xdr:row>
      <xdr:rowOff>40650</xdr:rowOff>
    </xdr:to>
    <xdr:cxnSp macro="">
      <xdr:nvCxnSpPr>
        <xdr:cNvPr id="395" name="直線コネクタ 394">
          <a:extLst>
            <a:ext uri="{FF2B5EF4-FFF2-40B4-BE49-F238E27FC236}">
              <a16:creationId xmlns:a16="http://schemas.microsoft.com/office/drawing/2014/main" id="{7D6848B7-C2DD-4895-9AC0-D8E8A6391D81}"/>
            </a:ext>
          </a:extLst>
        </xdr:cNvPr>
        <xdr:cNvCxnSpPr/>
      </xdr:nvCxnSpPr>
      <xdr:spPr>
        <a:xfrm flipV="1">
          <a:off x="19204940" y="5680339"/>
          <a:ext cx="74295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10182</xdr:rowOff>
    </xdr:from>
    <xdr:to>
      <xdr:col>107</xdr:col>
      <xdr:colOff>101600</xdr:colOff>
      <xdr:row>33</xdr:row>
      <xdr:rowOff>111782</xdr:rowOff>
    </xdr:to>
    <xdr:sp macro="" textlink="">
      <xdr:nvSpPr>
        <xdr:cNvPr id="396" name="楕円 395">
          <a:extLst>
            <a:ext uri="{FF2B5EF4-FFF2-40B4-BE49-F238E27FC236}">
              <a16:creationId xmlns:a16="http://schemas.microsoft.com/office/drawing/2014/main" id="{3BE08CA0-D784-4278-9153-B51D5209360F}"/>
            </a:ext>
          </a:extLst>
        </xdr:cNvPr>
        <xdr:cNvSpPr/>
      </xdr:nvSpPr>
      <xdr:spPr>
        <a:xfrm>
          <a:off x="18345150" y="566993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40650</xdr:rowOff>
    </xdr:from>
    <xdr:to>
      <xdr:col>111</xdr:col>
      <xdr:colOff>177800</xdr:colOff>
      <xdr:row>33</xdr:row>
      <xdr:rowOff>60982</xdr:rowOff>
    </xdr:to>
    <xdr:cxnSp macro="">
      <xdr:nvCxnSpPr>
        <xdr:cNvPr id="397" name="直線コネクタ 396">
          <a:extLst>
            <a:ext uri="{FF2B5EF4-FFF2-40B4-BE49-F238E27FC236}">
              <a16:creationId xmlns:a16="http://schemas.microsoft.com/office/drawing/2014/main" id="{BC16666B-54D7-4A0B-844B-3C679F4CAB62}"/>
            </a:ext>
          </a:extLst>
        </xdr:cNvPr>
        <xdr:cNvCxnSpPr/>
      </xdr:nvCxnSpPr>
      <xdr:spPr>
        <a:xfrm flipV="1">
          <a:off x="18399760" y="5698500"/>
          <a:ext cx="805180" cy="1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39029</xdr:rowOff>
    </xdr:from>
    <xdr:to>
      <xdr:col>102</xdr:col>
      <xdr:colOff>165100</xdr:colOff>
      <xdr:row>33</xdr:row>
      <xdr:rowOff>140629</xdr:rowOff>
    </xdr:to>
    <xdr:sp macro="" textlink="">
      <xdr:nvSpPr>
        <xdr:cNvPr id="398" name="楕円 397">
          <a:extLst>
            <a:ext uri="{FF2B5EF4-FFF2-40B4-BE49-F238E27FC236}">
              <a16:creationId xmlns:a16="http://schemas.microsoft.com/office/drawing/2014/main" id="{11128D5F-07E9-4207-AAD0-079CC8330A6D}"/>
            </a:ext>
          </a:extLst>
        </xdr:cNvPr>
        <xdr:cNvSpPr/>
      </xdr:nvSpPr>
      <xdr:spPr>
        <a:xfrm>
          <a:off x="17547590" y="569687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60982</xdr:rowOff>
    </xdr:from>
    <xdr:to>
      <xdr:col>107</xdr:col>
      <xdr:colOff>50800</xdr:colOff>
      <xdr:row>33</xdr:row>
      <xdr:rowOff>89829</xdr:rowOff>
    </xdr:to>
    <xdr:cxnSp macro="">
      <xdr:nvCxnSpPr>
        <xdr:cNvPr id="399" name="直線コネクタ 398">
          <a:extLst>
            <a:ext uri="{FF2B5EF4-FFF2-40B4-BE49-F238E27FC236}">
              <a16:creationId xmlns:a16="http://schemas.microsoft.com/office/drawing/2014/main" id="{91D410DD-779F-4CBC-97E4-1B6BED62B0C3}"/>
            </a:ext>
          </a:extLst>
        </xdr:cNvPr>
        <xdr:cNvCxnSpPr/>
      </xdr:nvCxnSpPr>
      <xdr:spPr>
        <a:xfrm flipV="1">
          <a:off x="17602200" y="5715022"/>
          <a:ext cx="79756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55673</xdr:rowOff>
    </xdr:from>
    <xdr:to>
      <xdr:col>98</xdr:col>
      <xdr:colOff>38100</xdr:colOff>
      <xdr:row>33</xdr:row>
      <xdr:rowOff>157273</xdr:rowOff>
    </xdr:to>
    <xdr:sp macro="" textlink="">
      <xdr:nvSpPr>
        <xdr:cNvPr id="400" name="楕円 399">
          <a:extLst>
            <a:ext uri="{FF2B5EF4-FFF2-40B4-BE49-F238E27FC236}">
              <a16:creationId xmlns:a16="http://schemas.microsoft.com/office/drawing/2014/main" id="{EAA548B3-8832-4E42-8303-1BA719338E97}"/>
            </a:ext>
          </a:extLst>
        </xdr:cNvPr>
        <xdr:cNvSpPr/>
      </xdr:nvSpPr>
      <xdr:spPr>
        <a:xfrm>
          <a:off x="16761460" y="571733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89829</xdr:rowOff>
    </xdr:from>
    <xdr:to>
      <xdr:col>102</xdr:col>
      <xdr:colOff>114300</xdr:colOff>
      <xdr:row>33</xdr:row>
      <xdr:rowOff>106473</xdr:rowOff>
    </xdr:to>
    <xdr:cxnSp macro="">
      <xdr:nvCxnSpPr>
        <xdr:cNvPr id="401" name="直線コネクタ 400">
          <a:extLst>
            <a:ext uri="{FF2B5EF4-FFF2-40B4-BE49-F238E27FC236}">
              <a16:creationId xmlns:a16="http://schemas.microsoft.com/office/drawing/2014/main" id="{E6CA8229-A2B8-4BF8-811E-E2011F4DF9D5}"/>
            </a:ext>
          </a:extLst>
        </xdr:cNvPr>
        <xdr:cNvCxnSpPr/>
      </xdr:nvCxnSpPr>
      <xdr:spPr>
        <a:xfrm flipV="1">
          <a:off x="16804640" y="5751489"/>
          <a:ext cx="79756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86310</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14EEF882-0699-4FC3-A62C-F56BDA26F371}"/>
            </a:ext>
          </a:extLst>
        </xdr:cNvPr>
        <xdr:cNvSpPr txBox="1"/>
      </xdr:nvSpPr>
      <xdr:spPr>
        <a:xfrm>
          <a:off x="18919405" y="694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92526</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5353C4BF-CEE1-4CEA-9F70-244034B30DD2}"/>
            </a:ext>
          </a:extLst>
        </xdr:cNvPr>
        <xdr:cNvSpPr txBox="1"/>
      </xdr:nvSpPr>
      <xdr:spPr>
        <a:xfrm>
          <a:off x="18138355" y="69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101046</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B6DC5638-4DC6-486E-88D7-30F877374E4C}"/>
            </a:ext>
          </a:extLst>
        </xdr:cNvPr>
        <xdr:cNvSpPr txBox="1"/>
      </xdr:nvSpPr>
      <xdr:spPr>
        <a:xfrm>
          <a:off x="17323650" y="695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41022</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5C482CE5-1469-46FC-908D-414887B7BB67}"/>
            </a:ext>
          </a:extLst>
        </xdr:cNvPr>
        <xdr:cNvSpPr txBox="1"/>
      </xdr:nvSpPr>
      <xdr:spPr>
        <a:xfrm>
          <a:off x="16526090" y="655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107977</xdr:rowOff>
    </xdr:from>
    <xdr:ext cx="599010" cy="259045"/>
    <xdr:sp macro="" textlink="">
      <xdr:nvSpPr>
        <xdr:cNvPr id="406" name="n_1mainValue【一般廃棄物処理施設】&#10;一人当たり有形固定資産（償却資産）額">
          <a:extLst>
            <a:ext uri="{FF2B5EF4-FFF2-40B4-BE49-F238E27FC236}">
              <a16:creationId xmlns:a16="http://schemas.microsoft.com/office/drawing/2014/main" id="{74030A5F-7BDA-4D67-A88A-01257EFC3998}"/>
            </a:ext>
          </a:extLst>
        </xdr:cNvPr>
        <xdr:cNvSpPr txBox="1"/>
      </xdr:nvSpPr>
      <xdr:spPr>
        <a:xfrm>
          <a:off x="18919405" y="5421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128309</xdr:rowOff>
    </xdr:from>
    <xdr:ext cx="599010" cy="259045"/>
    <xdr:sp macro="" textlink="">
      <xdr:nvSpPr>
        <xdr:cNvPr id="407" name="n_2mainValue【一般廃棄物処理施設】&#10;一人当たり有形固定資産（償却資産）額">
          <a:extLst>
            <a:ext uri="{FF2B5EF4-FFF2-40B4-BE49-F238E27FC236}">
              <a16:creationId xmlns:a16="http://schemas.microsoft.com/office/drawing/2014/main" id="{D8FFD8FA-EB0A-435D-BB00-6BDA4110157B}"/>
            </a:ext>
          </a:extLst>
        </xdr:cNvPr>
        <xdr:cNvSpPr txBox="1"/>
      </xdr:nvSpPr>
      <xdr:spPr>
        <a:xfrm>
          <a:off x="18138355" y="544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157156</xdr:rowOff>
    </xdr:from>
    <xdr:ext cx="599010" cy="259045"/>
    <xdr:sp macro="" textlink="">
      <xdr:nvSpPr>
        <xdr:cNvPr id="408" name="n_3mainValue【一般廃棄物処理施設】&#10;一人当たり有形固定資産（償却資産）額">
          <a:extLst>
            <a:ext uri="{FF2B5EF4-FFF2-40B4-BE49-F238E27FC236}">
              <a16:creationId xmlns:a16="http://schemas.microsoft.com/office/drawing/2014/main" id="{BFEEA138-D589-41AC-AFD7-29C0E3E26C36}"/>
            </a:ext>
          </a:extLst>
        </xdr:cNvPr>
        <xdr:cNvSpPr txBox="1"/>
      </xdr:nvSpPr>
      <xdr:spPr>
        <a:xfrm>
          <a:off x="17323650" y="547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2350</xdr:rowOff>
    </xdr:from>
    <xdr:ext cx="599010" cy="259045"/>
    <xdr:sp macro="" textlink="">
      <xdr:nvSpPr>
        <xdr:cNvPr id="409" name="n_4mainValue【一般廃棄物処理施設】&#10;一人当たり有形固定資産（償却資産）額">
          <a:extLst>
            <a:ext uri="{FF2B5EF4-FFF2-40B4-BE49-F238E27FC236}">
              <a16:creationId xmlns:a16="http://schemas.microsoft.com/office/drawing/2014/main" id="{3ECEBD7E-9890-476C-9BBE-406BD88F804A}"/>
            </a:ext>
          </a:extLst>
        </xdr:cNvPr>
        <xdr:cNvSpPr txBox="1"/>
      </xdr:nvSpPr>
      <xdr:spPr>
        <a:xfrm>
          <a:off x="16526090" y="548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92A44C8A-6430-47BC-83CB-34A0EED9976F}"/>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88193908-E4DB-48D2-B07C-EDF4409BBE04}"/>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C826C250-27AF-46F7-ADCA-B37BB13767DC}"/>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20AB3DBC-C391-4547-8CB7-7F371F9B124E}"/>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2C9D8D33-18DE-476A-97EA-C83D10024AAB}"/>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86D782E8-B023-4ADC-BACA-5FC50D47DB6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5E2FD2A0-5221-42BA-A80A-99DED685D845}"/>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FC84C584-87B0-4F3C-8A81-770348D7C4F4}"/>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D941C4B7-42CF-4BFD-926D-89C3E4438DA0}"/>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7A9DC22B-45DE-44B7-BE0A-64EA6EF6A6B6}"/>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BA6E89B8-8197-408D-992B-CD0A04F04611}"/>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a:extLst>
            <a:ext uri="{FF2B5EF4-FFF2-40B4-BE49-F238E27FC236}">
              <a16:creationId xmlns:a16="http://schemas.microsoft.com/office/drawing/2014/main" id="{72AB7667-8CAF-4300-9A34-E89460DC3332}"/>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a:extLst>
            <a:ext uri="{FF2B5EF4-FFF2-40B4-BE49-F238E27FC236}">
              <a16:creationId xmlns:a16="http://schemas.microsoft.com/office/drawing/2014/main" id="{41F0841C-C9E4-45A6-90A1-B5DEBFF6E7E9}"/>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a:extLst>
            <a:ext uri="{FF2B5EF4-FFF2-40B4-BE49-F238E27FC236}">
              <a16:creationId xmlns:a16="http://schemas.microsoft.com/office/drawing/2014/main" id="{58B37512-E50A-4693-B368-0613BE1A82E7}"/>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a:extLst>
            <a:ext uri="{FF2B5EF4-FFF2-40B4-BE49-F238E27FC236}">
              <a16:creationId xmlns:a16="http://schemas.microsoft.com/office/drawing/2014/main" id="{04F018AD-1E54-48FB-AC82-9DC91EF756D6}"/>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a:extLst>
            <a:ext uri="{FF2B5EF4-FFF2-40B4-BE49-F238E27FC236}">
              <a16:creationId xmlns:a16="http://schemas.microsoft.com/office/drawing/2014/main" id="{5678D833-7419-4341-8F97-5B1DFBBA060E}"/>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a:extLst>
            <a:ext uri="{FF2B5EF4-FFF2-40B4-BE49-F238E27FC236}">
              <a16:creationId xmlns:a16="http://schemas.microsoft.com/office/drawing/2014/main" id="{0508362D-D0AE-4C6F-A2E1-D972A098CBFE}"/>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a:extLst>
            <a:ext uri="{FF2B5EF4-FFF2-40B4-BE49-F238E27FC236}">
              <a16:creationId xmlns:a16="http://schemas.microsoft.com/office/drawing/2014/main" id="{2A00899B-1995-47DA-8C46-F207BD823C78}"/>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a:extLst>
            <a:ext uri="{FF2B5EF4-FFF2-40B4-BE49-F238E27FC236}">
              <a16:creationId xmlns:a16="http://schemas.microsoft.com/office/drawing/2014/main" id="{1F360F69-DAA6-4536-9D8E-615A499C63CC}"/>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a:extLst>
            <a:ext uri="{FF2B5EF4-FFF2-40B4-BE49-F238E27FC236}">
              <a16:creationId xmlns:a16="http://schemas.microsoft.com/office/drawing/2014/main" id="{5102F3DE-A27A-4CBE-962D-61C1017D2E13}"/>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a:extLst>
            <a:ext uri="{FF2B5EF4-FFF2-40B4-BE49-F238E27FC236}">
              <a16:creationId xmlns:a16="http://schemas.microsoft.com/office/drawing/2014/main" id="{969EF99C-0D4F-4FF7-A23D-465E324FDC01}"/>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a:extLst>
            <a:ext uri="{FF2B5EF4-FFF2-40B4-BE49-F238E27FC236}">
              <a16:creationId xmlns:a16="http://schemas.microsoft.com/office/drawing/2014/main" id="{DC4666BC-BC9F-47B7-81CD-A69E9F68C899}"/>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a:extLst>
            <a:ext uri="{FF2B5EF4-FFF2-40B4-BE49-F238E27FC236}">
              <a16:creationId xmlns:a16="http://schemas.microsoft.com/office/drawing/2014/main" id="{76CE08E4-7BA6-4D08-B71B-633A72C03F43}"/>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6366BB95-9C55-4E95-8FF9-CE71DF8AD22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a:extLst>
            <a:ext uri="{FF2B5EF4-FFF2-40B4-BE49-F238E27FC236}">
              <a16:creationId xmlns:a16="http://schemas.microsoft.com/office/drawing/2014/main" id="{E927804F-DB67-4CF2-9025-C07C1EB67FA4}"/>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435" name="直線コネクタ 434">
          <a:extLst>
            <a:ext uri="{FF2B5EF4-FFF2-40B4-BE49-F238E27FC236}">
              <a16:creationId xmlns:a16="http://schemas.microsoft.com/office/drawing/2014/main" id="{C5C65D19-BE81-47FE-8B28-7E9A6AB2D86F}"/>
            </a:ext>
          </a:extLst>
        </xdr:cNvPr>
        <xdr:cNvCxnSpPr/>
      </xdr:nvCxnSpPr>
      <xdr:spPr>
        <a:xfrm flipV="1">
          <a:off x="14703424" y="9533980"/>
          <a:ext cx="0" cy="1515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436" name="【保健センター・保健所】&#10;有形固定資産減価償却率最小値テキスト">
          <a:extLst>
            <a:ext uri="{FF2B5EF4-FFF2-40B4-BE49-F238E27FC236}">
              <a16:creationId xmlns:a16="http://schemas.microsoft.com/office/drawing/2014/main" id="{F3E7699D-E577-4A65-BD62-1F4DFBC86549}"/>
            </a:ext>
          </a:extLst>
        </xdr:cNvPr>
        <xdr:cNvSpPr txBox="1"/>
      </xdr:nvSpPr>
      <xdr:spPr>
        <a:xfrm>
          <a:off x="14742160" y="1105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437" name="直線コネクタ 436">
          <a:extLst>
            <a:ext uri="{FF2B5EF4-FFF2-40B4-BE49-F238E27FC236}">
              <a16:creationId xmlns:a16="http://schemas.microsoft.com/office/drawing/2014/main" id="{173EA9DC-9B47-4BB9-AEDD-3E0DED170FA6}"/>
            </a:ext>
          </a:extLst>
        </xdr:cNvPr>
        <xdr:cNvCxnSpPr/>
      </xdr:nvCxnSpPr>
      <xdr:spPr>
        <a:xfrm>
          <a:off x="14611350" y="11049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38" name="【保健センター・保健所】&#10;有形固定資産減価償却率最大値テキスト">
          <a:extLst>
            <a:ext uri="{FF2B5EF4-FFF2-40B4-BE49-F238E27FC236}">
              <a16:creationId xmlns:a16="http://schemas.microsoft.com/office/drawing/2014/main" id="{6394A845-BFA9-432F-A683-D79B13D1D38E}"/>
            </a:ext>
          </a:extLst>
        </xdr:cNvPr>
        <xdr:cNvSpPr txBox="1"/>
      </xdr:nvSpPr>
      <xdr:spPr>
        <a:xfrm>
          <a:off x="14742160" y="9314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39" name="直線コネクタ 438">
          <a:extLst>
            <a:ext uri="{FF2B5EF4-FFF2-40B4-BE49-F238E27FC236}">
              <a16:creationId xmlns:a16="http://schemas.microsoft.com/office/drawing/2014/main" id="{18756387-6F0F-4733-88EC-21E63DAA2A7D}"/>
            </a:ext>
          </a:extLst>
        </xdr:cNvPr>
        <xdr:cNvCxnSpPr/>
      </xdr:nvCxnSpPr>
      <xdr:spPr>
        <a:xfrm>
          <a:off x="14611350" y="9533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440" name="【保健センター・保健所】&#10;有形固定資産減価償却率平均値テキスト">
          <a:extLst>
            <a:ext uri="{FF2B5EF4-FFF2-40B4-BE49-F238E27FC236}">
              <a16:creationId xmlns:a16="http://schemas.microsoft.com/office/drawing/2014/main" id="{E620E8ED-4D80-43F9-BBB1-A8E7E70355C1}"/>
            </a:ext>
          </a:extLst>
        </xdr:cNvPr>
        <xdr:cNvSpPr txBox="1"/>
      </xdr:nvSpPr>
      <xdr:spPr>
        <a:xfrm>
          <a:off x="1474216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441" name="フローチャート: 判断 440">
          <a:extLst>
            <a:ext uri="{FF2B5EF4-FFF2-40B4-BE49-F238E27FC236}">
              <a16:creationId xmlns:a16="http://schemas.microsoft.com/office/drawing/2014/main" id="{BAB24BA1-BC6B-4EEB-85AB-DDFF1C31E41A}"/>
            </a:ext>
          </a:extLst>
        </xdr:cNvPr>
        <xdr:cNvSpPr/>
      </xdr:nvSpPr>
      <xdr:spPr>
        <a:xfrm>
          <a:off x="14649450" y="1024817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42" name="フローチャート: 判断 441">
          <a:extLst>
            <a:ext uri="{FF2B5EF4-FFF2-40B4-BE49-F238E27FC236}">
              <a16:creationId xmlns:a16="http://schemas.microsoft.com/office/drawing/2014/main" id="{B4E61A1A-692B-4FCC-AED2-C8AAC040146B}"/>
            </a:ext>
          </a:extLst>
        </xdr:cNvPr>
        <xdr:cNvSpPr/>
      </xdr:nvSpPr>
      <xdr:spPr>
        <a:xfrm>
          <a:off x="13887450" y="1025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443" name="フローチャート: 判断 442">
          <a:extLst>
            <a:ext uri="{FF2B5EF4-FFF2-40B4-BE49-F238E27FC236}">
              <a16:creationId xmlns:a16="http://schemas.microsoft.com/office/drawing/2014/main" id="{5226CEA6-BE48-4171-9D92-D99A237D82EF}"/>
            </a:ext>
          </a:extLst>
        </xdr:cNvPr>
        <xdr:cNvSpPr/>
      </xdr:nvSpPr>
      <xdr:spPr>
        <a:xfrm>
          <a:off x="13089890" y="101989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444" name="フローチャート: 判断 443">
          <a:extLst>
            <a:ext uri="{FF2B5EF4-FFF2-40B4-BE49-F238E27FC236}">
              <a16:creationId xmlns:a16="http://schemas.microsoft.com/office/drawing/2014/main" id="{E081165F-855E-4787-8787-BC5BCDF57994}"/>
            </a:ext>
          </a:extLst>
        </xdr:cNvPr>
        <xdr:cNvSpPr/>
      </xdr:nvSpPr>
      <xdr:spPr>
        <a:xfrm>
          <a:off x="12303760" y="101820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45" name="フローチャート: 判断 444">
          <a:extLst>
            <a:ext uri="{FF2B5EF4-FFF2-40B4-BE49-F238E27FC236}">
              <a16:creationId xmlns:a16="http://schemas.microsoft.com/office/drawing/2014/main" id="{E1D5A45F-762D-4F0C-8427-88EF60E5643D}"/>
            </a:ext>
          </a:extLst>
        </xdr:cNvPr>
        <xdr:cNvSpPr/>
      </xdr:nvSpPr>
      <xdr:spPr>
        <a:xfrm>
          <a:off x="11487150" y="101376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FC4D3D06-060F-4A3A-859A-50F85A6BC4A6}"/>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846C6082-F664-43DB-B702-F860014FBD1A}"/>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39FFFACC-A313-43AF-B676-13D916D637C4}"/>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967A65B5-1B5B-4ACF-B159-E81BFCE2FFA1}"/>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8A95FE9B-FA46-4135-A6B0-2F4D0F744654}"/>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107587</xdr:rowOff>
    </xdr:from>
    <xdr:to>
      <xdr:col>85</xdr:col>
      <xdr:colOff>177800</xdr:colOff>
      <xdr:row>61</xdr:row>
      <xdr:rowOff>37737</xdr:rowOff>
    </xdr:to>
    <xdr:sp macro="" textlink="">
      <xdr:nvSpPr>
        <xdr:cNvPr id="451" name="楕円 450">
          <a:extLst>
            <a:ext uri="{FF2B5EF4-FFF2-40B4-BE49-F238E27FC236}">
              <a16:creationId xmlns:a16="http://schemas.microsoft.com/office/drawing/2014/main" id="{0D33EF75-5D08-47ED-BF0B-3E6679A1FEC1}"/>
            </a:ext>
          </a:extLst>
        </xdr:cNvPr>
        <xdr:cNvSpPr/>
      </xdr:nvSpPr>
      <xdr:spPr>
        <a:xfrm>
          <a:off x="14649450" y="1039268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86014</xdr:rowOff>
    </xdr:from>
    <xdr:ext cx="405111" cy="259045"/>
    <xdr:sp macro="" textlink="">
      <xdr:nvSpPr>
        <xdr:cNvPr id="452" name="【保健センター・保健所】&#10;有形固定資産減価償却率該当値テキスト">
          <a:extLst>
            <a:ext uri="{FF2B5EF4-FFF2-40B4-BE49-F238E27FC236}">
              <a16:creationId xmlns:a16="http://schemas.microsoft.com/office/drawing/2014/main" id="{BF72F217-6D2A-4DEE-8F86-4927E60E4478}"/>
            </a:ext>
          </a:extLst>
        </xdr:cNvPr>
        <xdr:cNvSpPr txBox="1"/>
      </xdr:nvSpPr>
      <xdr:spPr>
        <a:xfrm>
          <a:off x="14742160" y="103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17780</xdr:rowOff>
    </xdr:from>
    <xdr:to>
      <xdr:col>81</xdr:col>
      <xdr:colOff>101600</xdr:colOff>
      <xdr:row>63</xdr:row>
      <xdr:rowOff>119380</xdr:rowOff>
    </xdr:to>
    <xdr:sp macro="" textlink="">
      <xdr:nvSpPr>
        <xdr:cNvPr id="453" name="楕円 452">
          <a:extLst>
            <a:ext uri="{FF2B5EF4-FFF2-40B4-BE49-F238E27FC236}">
              <a16:creationId xmlns:a16="http://schemas.microsoft.com/office/drawing/2014/main" id="{B42ACF0F-5A83-4AB1-8D09-E3412B050E07}"/>
            </a:ext>
          </a:extLst>
        </xdr:cNvPr>
        <xdr:cNvSpPr/>
      </xdr:nvSpPr>
      <xdr:spPr>
        <a:xfrm>
          <a:off x="13887450" y="108229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158387</xdr:rowOff>
    </xdr:from>
    <xdr:to>
      <xdr:col>85</xdr:col>
      <xdr:colOff>127000</xdr:colOff>
      <xdr:row>63</xdr:row>
      <xdr:rowOff>68580</xdr:rowOff>
    </xdr:to>
    <xdr:cxnSp macro="">
      <xdr:nvCxnSpPr>
        <xdr:cNvPr id="454" name="直線コネクタ 453">
          <a:extLst>
            <a:ext uri="{FF2B5EF4-FFF2-40B4-BE49-F238E27FC236}">
              <a16:creationId xmlns:a16="http://schemas.microsoft.com/office/drawing/2014/main" id="{BCDD93CD-F20A-40C2-8830-5D8593EFE5A2}"/>
            </a:ext>
          </a:extLst>
        </xdr:cNvPr>
        <xdr:cNvCxnSpPr/>
      </xdr:nvCxnSpPr>
      <xdr:spPr>
        <a:xfrm flipV="1">
          <a:off x="13942060" y="10447292"/>
          <a:ext cx="762000" cy="42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171269</xdr:rowOff>
    </xdr:from>
    <xdr:to>
      <xdr:col>76</xdr:col>
      <xdr:colOff>165100</xdr:colOff>
      <xdr:row>61</xdr:row>
      <xdr:rowOff>101419</xdr:rowOff>
    </xdr:to>
    <xdr:sp macro="" textlink="">
      <xdr:nvSpPr>
        <xdr:cNvPr id="455" name="楕円 454">
          <a:extLst>
            <a:ext uri="{FF2B5EF4-FFF2-40B4-BE49-F238E27FC236}">
              <a16:creationId xmlns:a16="http://schemas.microsoft.com/office/drawing/2014/main" id="{64AD8E09-E33F-4FCE-ABC9-D9BDA05C8A69}"/>
            </a:ext>
          </a:extLst>
        </xdr:cNvPr>
        <xdr:cNvSpPr/>
      </xdr:nvSpPr>
      <xdr:spPr>
        <a:xfrm>
          <a:off x="13089890" y="1046207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50619</xdr:rowOff>
    </xdr:from>
    <xdr:to>
      <xdr:col>81</xdr:col>
      <xdr:colOff>50800</xdr:colOff>
      <xdr:row>63</xdr:row>
      <xdr:rowOff>68580</xdr:rowOff>
    </xdr:to>
    <xdr:cxnSp macro="">
      <xdr:nvCxnSpPr>
        <xdr:cNvPr id="456" name="直線コネクタ 455">
          <a:extLst>
            <a:ext uri="{FF2B5EF4-FFF2-40B4-BE49-F238E27FC236}">
              <a16:creationId xmlns:a16="http://schemas.microsoft.com/office/drawing/2014/main" id="{D792D314-BC8F-453D-9D50-A3F3F32D24B1}"/>
            </a:ext>
          </a:extLst>
        </xdr:cNvPr>
        <xdr:cNvCxnSpPr/>
      </xdr:nvCxnSpPr>
      <xdr:spPr>
        <a:xfrm>
          <a:off x="13144500" y="10512879"/>
          <a:ext cx="797560" cy="35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24312</xdr:rowOff>
    </xdr:from>
    <xdr:to>
      <xdr:col>72</xdr:col>
      <xdr:colOff>38100</xdr:colOff>
      <xdr:row>60</xdr:row>
      <xdr:rowOff>125912</xdr:rowOff>
    </xdr:to>
    <xdr:sp macro="" textlink="">
      <xdr:nvSpPr>
        <xdr:cNvPr id="457" name="楕円 456">
          <a:extLst>
            <a:ext uri="{FF2B5EF4-FFF2-40B4-BE49-F238E27FC236}">
              <a16:creationId xmlns:a16="http://schemas.microsoft.com/office/drawing/2014/main" id="{DDE5C87E-C796-4FD0-856F-896C2E42165B}"/>
            </a:ext>
          </a:extLst>
        </xdr:cNvPr>
        <xdr:cNvSpPr/>
      </xdr:nvSpPr>
      <xdr:spPr>
        <a:xfrm>
          <a:off x="12303760" y="10307502"/>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75112</xdr:rowOff>
    </xdr:from>
    <xdr:to>
      <xdr:col>76</xdr:col>
      <xdr:colOff>114300</xdr:colOff>
      <xdr:row>61</xdr:row>
      <xdr:rowOff>50619</xdr:rowOff>
    </xdr:to>
    <xdr:cxnSp macro="">
      <xdr:nvCxnSpPr>
        <xdr:cNvPr id="458" name="直線コネクタ 457">
          <a:extLst>
            <a:ext uri="{FF2B5EF4-FFF2-40B4-BE49-F238E27FC236}">
              <a16:creationId xmlns:a16="http://schemas.microsoft.com/office/drawing/2014/main" id="{9D69BC87-4420-44F2-85E3-03BCBDE21849}"/>
            </a:ext>
          </a:extLst>
        </xdr:cNvPr>
        <xdr:cNvCxnSpPr/>
      </xdr:nvCxnSpPr>
      <xdr:spPr>
        <a:xfrm>
          <a:off x="12346940" y="10362112"/>
          <a:ext cx="797560" cy="15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163104</xdr:rowOff>
    </xdr:from>
    <xdr:to>
      <xdr:col>67</xdr:col>
      <xdr:colOff>101600</xdr:colOff>
      <xdr:row>60</xdr:row>
      <xdr:rowOff>93254</xdr:rowOff>
    </xdr:to>
    <xdr:sp macro="" textlink="">
      <xdr:nvSpPr>
        <xdr:cNvPr id="459" name="楕円 458">
          <a:extLst>
            <a:ext uri="{FF2B5EF4-FFF2-40B4-BE49-F238E27FC236}">
              <a16:creationId xmlns:a16="http://schemas.microsoft.com/office/drawing/2014/main" id="{35A81C5E-4896-40E7-BACC-A4D56E6832B5}"/>
            </a:ext>
          </a:extLst>
        </xdr:cNvPr>
        <xdr:cNvSpPr/>
      </xdr:nvSpPr>
      <xdr:spPr>
        <a:xfrm>
          <a:off x="11487150" y="102805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42454</xdr:rowOff>
    </xdr:from>
    <xdr:to>
      <xdr:col>71</xdr:col>
      <xdr:colOff>177800</xdr:colOff>
      <xdr:row>60</xdr:row>
      <xdr:rowOff>75112</xdr:rowOff>
    </xdr:to>
    <xdr:cxnSp macro="">
      <xdr:nvCxnSpPr>
        <xdr:cNvPr id="460" name="直線コネクタ 459">
          <a:extLst>
            <a:ext uri="{FF2B5EF4-FFF2-40B4-BE49-F238E27FC236}">
              <a16:creationId xmlns:a16="http://schemas.microsoft.com/office/drawing/2014/main" id="{AF3F6CF5-FD5B-4DB4-B153-7CF03E82E475}"/>
            </a:ext>
          </a:extLst>
        </xdr:cNvPr>
        <xdr:cNvCxnSpPr/>
      </xdr:nvCxnSpPr>
      <xdr:spPr>
        <a:xfrm>
          <a:off x="11541760" y="10331359"/>
          <a:ext cx="805180" cy="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461" name="n_1aveValue【保健センター・保健所】&#10;有形固定資産減価償却率">
          <a:extLst>
            <a:ext uri="{FF2B5EF4-FFF2-40B4-BE49-F238E27FC236}">
              <a16:creationId xmlns:a16="http://schemas.microsoft.com/office/drawing/2014/main" id="{7E458800-4F90-4FE1-9C2F-7F2F9BF018F0}"/>
            </a:ext>
          </a:extLst>
        </xdr:cNvPr>
        <xdr:cNvSpPr txBox="1"/>
      </xdr:nvSpPr>
      <xdr:spPr>
        <a:xfrm>
          <a:off x="1373823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462" name="n_2aveValue【保健センター・保健所】&#10;有形固定資産減価償却率">
          <a:extLst>
            <a:ext uri="{FF2B5EF4-FFF2-40B4-BE49-F238E27FC236}">
              <a16:creationId xmlns:a16="http://schemas.microsoft.com/office/drawing/2014/main" id="{6A0B7978-23EB-4545-AC55-2D0F27719CDB}"/>
            </a:ext>
          </a:extLst>
        </xdr:cNvPr>
        <xdr:cNvSpPr txBox="1"/>
      </xdr:nvSpPr>
      <xdr:spPr>
        <a:xfrm>
          <a:off x="12957184" y="997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463" name="n_3aveValue【保健センター・保健所】&#10;有形固定資産減価償却率">
          <a:extLst>
            <a:ext uri="{FF2B5EF4-FFF2-40B4-BE49-F238E27FC236}">
              <a16:creationId xmlns:a16="http://schemas.microsoft.com/office/drawing/2014/main" id="{2F42DFCC-3781-446C-BC52-BE6270926A2F}"/>
            </a:ext>
          </a:extLst>
        </xdr:cNvPr>
        <xdr:cNvSpPr txBox="1"/>
      </xdr:nvSpPr>
      <xdr:spPr>
        <a:xfrm>
          <a:off x="12171054" y="996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464" name="n_4aveValue【保健センター・保健所】&#10;有形固定資産減価償却率">
          <a:extLst>
            <a:ext uri="{FF2B5EF4-FFF2-40B4-BE49-F238E27FC236}">
              <a16:creationId xmlns:a16="http://schemas.microsoft.com/office/drawing/2014/main" id="{7102D246-EE8A-4453-874D-09BAD283DB6A}"/>
            </a:ext>
          </a:extLst>
        </xdr:cNvPr>
        <xdr:cNvSpPr txBox="1"/>
      </xdr:nvSpPr>
      <xdr:spPr>
        <a:xfrm>
          <a:off x="11354444" y="991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110507</xdr:rowOff>
    </xdr:from>
    <xdr:ext cx="405111" cy="259045"/>
    <xdr:sp macro="" textlink="">
      <xdr:nvSpPr>
        <xdr:cNvPr id="465" name="n_1mainValue【保健センター・保健所】&#10;有形固定資産減価償却率">
          <a:extLst>
            <a:ext uri="{FF2B5EF4-FFF2-40B4-BE49-F238E27FC236}">
              <a16:creationId xmlns:a16="http://schemas.microsoft.com/office/drawing/2014/main" id="{7936A6E6-752F-4DFD-ABD9-5F3586823541}"/>
            </a:ext>
          </a:extLst>
        </xdr:cNvPr>
        <xdr:cNvSpPr txBox="1"/>
      </xdr:nvSpPr>
      <xdr:spPr>
        <a:xfrm>
          <a:off x="1373823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92546</xdr:rowOff>
    </xdr:from>
    <xdr:ext cx="405111" cy="259045"/>
    <xdr:sp macro="" textlink="">
      <xdr:nvSpPr>
        <xdr:cNvPr id="466" name="n_2mainValue【保健センター・保健所】&#10;有形固定資産減価償却率">
          <a:extLst>
            <a:ext uri="{FF2B5EF4-FFF2-40B4-BE49-F238E27FC236}">
              <a16:creationId xmlns:a16="http://schemas.microsoft.com/office/drawing/2014/main" id="{52D80ED8-EDC4-4589-9F93-6B8A30CF444C}"/>
            </a:ext>
          </a:extLst>
        </xdr:cNvPr>
        <xdr:cNvSpPr txBox="1"/>
      </xdr:nvSpPr>
      <xdr:spPr>
        <a:xfrm>
          <a:off x="12957184" y="1055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117039</xdr:rowOff>
    </xdr:from>
    <xdr:ext cx="405111" cy="259045"/>
    <xdr:sp macro="" textlink="">
      <xdr:nvSpPr>
        <xdr:cNvPr id="467" name="n_3mainValue【保健センター・保健所】&#10;有形固定資産減価償却率">
          <a:extLst>
            <a:ext uri="{FF2B5EF4-FFF2-40B4-BE49-F238E27FC236}">
              <a16:creationId xmlns:a16="http://schemas.microsoft.com/office/drawing/2014/main" id="{C907E98C-9903-4921-B2DE-61D10CF8E17F}"/>
            </a:ext>
          </a:extLst>
        </xdr:cNvPr>
        <xdr:cNvSpPr txBox="1"/>
      </xdr:nvSpPr>
      <xdr:spPr>
        <a:xfrm>
          <a:off x="1217105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84381</xdr:rowOff>
    </xdr:from>
    <xdr:ext cx="405111" cy="259045"/>
    <xdr:sp macro="" textlink="">
      <xdr:nvSpPr>
        <xdr:cNvPr id="468" name="n_4mainValue【保健センター・保健所】&#10;有形固定資産減価償却率">
          <a:extLst>
            <a:ext uri="{FF2B5EF4-FFF2-40B4-BE49-F238E27FC236}">
              <a16:creationId xmlns:a16="http://schemas.microsoft.com/office/drawing/2014/main" id="{9ECC4AF1-71B2-4C94-BA94-F6851FBC5504}"/>
            </a:ext>
          </a:extLst>
        </xdr:cNvPr>
        <xdr:cNvSpPr txBox="1"/>
      </xdr:nvSpPr>
      <xdr:spPr>
        <a:xfrm>
          <a:off x="11354444" y="103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3118E1A0-4749-41D6-B479-F4800B670A5E}"/>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D46F4A6B-A5E6-4009-AE10-25F8AAC4C8AA}"/>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789069C1-6363-4857-B032-07B6A9F61771}"/>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F9A5649B-1FC9-439D-B30F-E9AA63193724}"/>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88BDFF2B-5127-483F-80F7-558C3CA8FDF4}"/>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B3135C17-E2C1-41F6-8A95-497318018E49}"/>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F59FF952-FDEA-4E08-B195-7C9076373492}"/>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53DFCDB2-09FA-40B5-B8E4-0FDC8FB8E76D}"/>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5B1D6339-3D83-41DA-9A24-7EA788C1C8D6}"/>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4EB5C324-759E-490C-8896-8B94623EEA33}"/>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9" name="直線コネクタ 478">
          <a:extLst>
            <a:ext uri="{FF2B5EF4-FFF2-40B4-BE49-F238E27FC236}">
              <a16:creationId xmlns:a16="http://schemas.microsoft.com/office/drawing/2014/main" id="{67978C40-7991-4EA6-B3B6-05F84C13F097}"/>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a:extLst>
            <a:ext uri="{FF2B5EF4-FFF2-40B4-BE49-F238E27FC236}">
              <a16:creationId xmlns:a16="http://schemas.microsoft.com/office/drawing/2014/main" id="{F22DE89B-2169-4040-B3D0-0C129DF637EE}"/>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a:extLst>
            <a:ext uri="{FF2B5EF4-FFF2-40B4-BE49-F238E27FC236}">
              <a16:creationId xmlns:a16="http://schemas.microsoft.com/office/drawing/2014/main" id="{77CE9EAB-575A-48F4-9475-E74BC330ABC0}"/>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a:extLst>
            <a:ext uri="{FF2B5EF4-FFF2-40B4-BE49-F238E27FC236}">
              <a16:creationId xmlns:a16="http://schemas.microsoft.com/office/drawing/2014/main" id="{6D468CBE-0242-480E-AC8F-493707C3B181}"/>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a:extLst>
            <a:ext uri="{FF2B5EF4-FFF2-40B4-BE49-F238E27FC236}">
              <a16:creationId xmlns:a16="http://schemas.microsoft.com/office/drawing/2014/main" id="{38E0D90D-4C42-43F2-BF14-2364871C7593}"/>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a:extLst>
            <a:ext uri="{FF2B5EF4-FFF2-40B4-BE49-F238E27FC236}">
              <a16:creationId xmlns:a16="http://schemas.microsoft.com/office/drawing/2014/main" id="{802618E4-A672-4F9E-8F40-6FE4E10078C5}"/>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a:extLst>
            <a:ext uri="{FF2B5EF4-FFF2-40B4-BE49-F238E27FC236}">
              <a16:creationId xmlns:a16="http://schemas.microsoft.com/office/drawing/2014/main" id="{F7A51E52-E349-41EC-97B7-3400943E996E}"/>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a:extLst>
            <a:ext uri="{FF2B5EF4-FFF2-40B4-BE49-F238E27FC236}">
              <a16:creationId xmlns:a16="http://schemas.microsoft.com/office/drawing/2014/main" id="{51598736-D448-40A7-9E4A-5B61A184FEBB}"/>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715E505B-6668-49B1-A39A-3CD4A9D382FF}"/>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FE87879B-F822-48F3-BE7D-836A77737AD3}"/>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id="{FCF19476-D7E4-40FB-882F-C485037CCB34}"/>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490" name="直線コネクタ 489">
          <a:extLst>
            <a:ext uri="{FF2B5EF4-FFF2-40B4-BE49-F238E27FC236}">
              <a16:creationId xmlns:a16="http://schemas.microsoft.com/office/drawing/2014/main" id="{55B16B56-D266-4B0E-A94D-863D856CD925}"/>
            </a:ext>
          </a:extLst>
        </xdr:cNvPr>
        <xdr:cNvCxnSpPr/>
      </xdr:nvCxnSpPr>
      <xdr:spPr>
        <a:xfrm flipV="1">
          <a:off x="19947254" y="9571863"/>
          <a:ext cx="0" cy="135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id="{B3CE014B-F322-4740-BC60-A3288276D944}"/>
            </a:ext>
          </a:extLst>
        </xdr:cNvPr>
        <xdr:cNvSpPr txBox="1"/>
      </xdr:nvSpPr>
      <xdr:spPr>
        <a:xfrm>
          <a:off x="1998599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92" name="直線コネクタ 491">
          <a:extLst>
            <a:ext uri="{FF2B5EF4-FFF2-40B4-BE49-F238E27FC236}">
              <a16:creationId xmlns:a16="http://schemas.microsoft.com/office/drawing/2014/main" id="{0EE6A9B2-EDBB-4EB3-BC8D-031989C5547F}"/>
            </a:ext>
          </a:extLst>
        </xdr:cNvPr>
        <xdr:cNvCxnSpPr/>
      </xdr:nvCxnSpPr>
      <xdr:spPr>
        <a:xfrm>
          <a:off x="19885660" y="10930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id="{CD4BFC00-2FDE-4886-BE95-E76980054D49}"/>
            </a:ext>
          </a:extLst>
        </xdr:cNvPr>
        <xdr:cNvSpPr txBox="1"/>
      </xdr:nvSpPr>
      <xdr:spPr>
        <a:xfrm>
          <a:off x="19985990" y="935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494" name="直線コネクタ 493">
          <a:extLst>
            <a:ext uri="{FF2B5EF4-FFF2-40B4-BE49-F238E27FC236}">
              <a16:creationId xmlns:a16="http://schemas.microsoft.com/office/drawing/2014/main" id="{90F73A24-59AD-404A-8013-7A7D88AF5B3A}"/>
            </a:ext>
          </a:extLst>
        </xdr:cNvPr>
        <xdr:cNvCxnSpPr/>
      </xdr:nvCxnSpPr>
      <xdr:spPr>
        <a:xfrm>
          <a:off x="19885660" y="95718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id="{06834431-A215-4632-9A9B-D59C769E3CE3}"/>
            </a:ext>
          </a:extLst>
        </xdr:cNvPr>
        <xdr:cNvSpPr txBox="1"/>
      </xdr:nvSpPr>
      <xdr:spPr>
        <a:xfrm>
          <a:off x="19985990" y="1045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496" name="フローチャート: 判断 495">
          <a:extLst>
            <a:ext uri="{FF2B5EF4-FFF2-40B4-BE49-F238E27FC236}">
              <a16:creationId xmlns:a16="http://schemas.microsoft.com/office/drawing/2014/main" id="{C09CBFF6-00E0-43C2-963E-97C68443090B}"/>
            </a:ext>
          </a:extLst>
        </xdr:cNvPr>
        <xdr:cNvSpPr/>
      </xdr:nvSpPr>
      <xdr:spPr>
        <a:xfrm>
          <a:off x="19904710" y="106000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497" name="フローチャート: 判断 496">
          <a:extLst>
            <a:ext uri="{FF2B5EF4-FFF2-40B4-BE49-F238E27FC236}">
              <a16:creationId xmlns:a16="http://schemas.microsoft.com/office/drawing/2014/main" id="{B981B416-3239-4533-B31F-0733667EF2C3}"/>
            </a:ext>
          </a:extLst>
        </xdr:cNvPr>
        <xdr:cNvSpPr/>
      </xdr:nvSpPr>
      <xdr:spPr>
        <a:xfrm>
          <a:off x="19161760" y="105699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79502</xdr:rowOff>
    </xdr:from>
    <xdr:to>
      <xdr:col>107</xdr:col>
      <xdr:colOff>101600</xdr:colOff>
      <xdr:row>62</xdr:row>
      <xdr:rowOff>9652</xdr:rowOff>
    </xdr:to>
    <xdr:sp macro="" textlink="">
      <xdr:nvSpPr>
        <xdr:cNvPr id="498" name="フローチャート: 判断 497">
          <a:extLst>
            <a:ext uri="{FF2B5EF4-FFF2-40B4-BE49-F238E27FC236}">
              <a16:creationId xmlns:a16="http://schemas.microsoft.com/office/drawing/2014/main" id="{5E204CAD-F147-4019-BF80-2A0E38F0DDDB}"/>
            </a:ext>
          </a:extLst>
        </xdr:cNvPr>
        <xdr:cNvSpPr/>
      </xdr:nvSpPr>
      <xdr:spPr>
        <a:xfrm>
          <a:off x="18345150" y="105379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499" name="フローチャート: 判断 498">
          <a:extLst>
            <a:ext uri="{FF2B5EF4-FFF2-40B4-BE49-F238E27FC236}">
              <a16:creationId xmlns:a16="http://schemas.microsoft.com/office/drawing/2014/main" id="{6C028BDD-A8D6-4F9C-93D2-81DE7256690F}"/>
            </a:ext>
          </a:extLst>
        </xdr:cNvPr>
        <xdr:cNvSpPr/>
      </xdr:nvSpPr>
      <xdr:spPr>
        <a:xfrm>
          <a:off x="17547590" y="1058900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143510</xdr:rowOff>
    </xdr:from>
    <xdr:to>
      <xdr:col>98</xdr:col>
      <xdr:colOff>38100</xdr:colOff>
      <xdr:row>62</xdr:row>
      <xdr:rowOff>73660</xdr:rowOff>
    </xdr:to>
    <xdr:sp macro="" textlink="">
      <xdr:nvSpPr>
        <xdr:cNvPr id="500" name="フローチャート: 判断 499">
          <a:extLst>
            <a:ext uri="{FF2B5EF4-FFF2-40B4-BE49-F238E27FC236}">
              <a16:creationId xmlns:a16="http://schemas.microsoft.com/office/drawing/2014/main" id="{AA44114D-2118-470F-AC04-5738468633C8}"/>
            </a:ext>
          </a:extLst>
        </xdr:cNvPr>
        <xdr:cNvSpPr/>
      </xdr:nvSpPr>
      <xdr:spPr>
        <a:xfrm>
          <a:off x="16761460" y="106000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CB5317D3-B751-4E3B-A9CB-A3824D5DD609}"/>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7982E1B4-572C-42A9-A1D5-765A4F35D5B1}"/>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822C4C0F-D306-4A6D-BDAC-0AE9C787C71C}"/>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E58B566D-2FE6-43EE-BD04-62DB0D42A565}"/>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257A88C8-2120-4554-BE86-52CF26D06AE1}"/>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68072</xdr:rowOff>
    </xdr:from>
    <xdr:to>
      <xdr:col>116</xdr:col>
      <xdr:colOff>114300</xdr:colOff>
      <xdr:row>62</xdr:row>
      <xdr:rowOff>169672</xdr:rowOff>
    </xdr:to>
    <xdr:sp macro="" textlink="">
      <xdr:nvSpPr>
        <xdr:cNvPr id="506" name="楕円 505">
          <a:extLst>
            <a:ext uri="{FF2B5EF4-FFF2-40B4-BE49-F238E27FC236}">
              <a16:creationId xmlns:a16="http://schemas.microsoft.com/office/drawing/2014/main" id="{A27DC322-90F0-466A-B2D7-0DF2E7A2FBBE}"/>
            </a:ext>
          </a:extLst>
        </xdr:cNvPr>
        <xdr:cNvSpPr/>
      </xdr:nvSpPr>
      <xdr:spPr>
        <a:xfrm>
          <a:off x="19904710" y="1069606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46499</xdr:rowOff>
    </xdr:from>
    <xdr:ext cx="469744" cy="259045"/>
    <xdr:sp macro="" textlink="">
      <xdr:nvSpPr>
        <xdr:cNvPr id="507" name="【保健センター・保健所】&#10;一人当たり面積該当値テキスト">
          <a:extLst>
            <a:ext uri="{FF2B5EF4-FFF2-40B4-BE49-F238E27FC236}">
              <a16:creationId xmlns:a16="http://schemas.microsoft.com/office/drawing/2014/main" id="{C17C4A1B-2033-481C-8F0F-2C90C4F0A907}"/>
            </a:ext>
          </a:extLst>
        </xdr:cNvPr>
        <xdr:cNvSpPr txBox="1"/>
      </xdr:nvSpPr>
      <xdr:spPr>
        <a:xfrm>
          <a:off x="19985990"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72644</xdr:rowOff>
    </xdr:from>
    <xdr:to>
      <xdr:col>112</xdr:col>
      <xdr:colOff>38100</xdr:colOff>
      <xdr:row>63</xdr:row>
      <xdr:rowOff>2794</xdr:rowOff>
    </xdr:to>
    <xdr:sp macro="" textlink="">
      <xdr:nvSpPr>
        <xdr:cNvPr id="508" name="楕円 507">
          <a:extLst>
            <a:ext uri="{FF2B5EF4-FFF2-40B4-BE49-F238E27FC236}">
              <a16:creationId xmlns:a16="http://schemas.microsoft.com/office/drawing/2014/main" id="{058E1D59-0E56-4DB2-80E4-99BFD2FF5804}"/>
            </a:ext>
          </a:extLst>
        </xdr:cNvPr>
        <xdr:cNvSpPr/>
      </xdr:nvSpPr>
      <xdr:spPr>
        <a:xfrm>
          <a:off x="19161760" y="107025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118872</xdr:rowOff>
    </xdr:from>
    <xdr:to>
      <xdr:col>116</xdr:col>
      <xdr:colOff>63500</xdr:colOff>
      <xdr:row>62</xdr:row>
      <xdr:rowOff>123444</xdr:rowOff>
    </xdr:to>
    <xdr:cxnSp macro="">
      <xdr:nvCxnSpPr>
        <xdr:cNvPr id="509" name="直線コネクタ 508">
          <a:extLst>
            <a:ext uri="{FF2B5EF4-FFF2-40B4-BE49-F238E27FC236}">
              <a16:creationId xmlns:a16="http://schemas.microsoft.com/office/drawing/2014/main" id="{F5286740-4500-4EC7-A0A5-5517557BF7CE}"/>
            </a:ext>
          </a:extLst>
        </xdr:cNvPr>
        <xdr:cNvCxnSpPr/>
      </xdr:nvCxnSpPr>
      <xdr:spPr>
        <a:xfrm flipV="1">
          <a:off x="19204940" y="10750677"/>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77216</xdr:rowOff>
    </xdr:from>
    <xdr:to>
      <xdr:col>107</xdr:col>
      <xdr:colOff>101600</xdr:colOff>
      <xdr:row>63</xdr:row>
      <xdr:rowOff>7366</xdr:rowOff>
    </xdr:to>
    <xdr:sp macro="" textlink="">
      <xdr:nvSpPr>
        <xdr:cNvPr id="510" name="楕円 509">
          <a:extLst>
            <a:ext uri="{FF2B5EF4-FFF2-40B4-BE49-F238E27FC236}">
              <a16:creationId xmlns:a16="http://schemas.microsoft.com/office/drawing/2014/main" id="{4D9B9AF7-2641-452B-89C1-189721A4C696}"/>
            </a:ext>
          </a:extLst>
        </xdr:cNvPr>
        <xdr:cNvSpPr/>
      </xdr:nvSpPr>
      <xdr:spPr>
        <a:xfrm>
          <a:off x="18345150" y="107071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128016</xdr:rowOff>
    </xdr:to>
    <xdr:cxnSp macro="">
      <xdr:nvCxnSpPr>
        <xdr:cNvPr id="511" name="直線コネクタ 510">
          <a:extLst>
            <a:ext uri="{FF2B5EF4-FFF2-40B4-BE49-F238E27FC236}">
              <a16:creationId xmlns:a16="http://schemas.microsoft.com/office/drawing/2014/main" id="{15010B95-8487-420D-B12F-15ECA21EC6DF}"/>
            </a:ext>
          </a:extLst>
        </xdr:cNvPr>
        <xdr:cNvCxnSpPr/>
      </xdr:nvCxnSpPr>
      <xdr:spPr>
        <a:xfrm flipV="1">
          <a:off x="18399760" y="10755249"/>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77216</xdr:rowOff>
    </xdr:from>
    <xdr:to>
      <xdr:col>102</xdr:col>
      <xdr:colOff>165100</xdr:colOff>
      <xdr:row>63</xdr:row>
      <xdr:rowOff>7366</xdr:rowOff>
    </xdr:to>
    <xdr:sp macro="" textlink="">
      <xdr:nvSpPr>
        <xdr:cNvPr id="512" name="楕円 511">
          <a:extLst>
            <a:ext uri="{FF2B5EF4-FFF2-40B4-BE49-F238E27FC236}">
              <a16:creationId xmlns:a16="http://schemas.microsoft.com/office/drawing/2014/main" id="{CF4D3078-7F14-48ED-8B16-0A303BE93718}"/>
            </a:ext>
          </a:extLst>
        </xdr:cNvPr>
        <xdr:cNvSpPr/>
      </xdr:nvSpPr>
      <xdr:spPr>
        <a:xfrm>
          <a:off x="17547590" y="1070711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128016</xdr:rowOff>
    </xdr:from>
    <xdr:to>
      <xdr:col>107</xdr:col>
      <xdr:colOff>50800</xdr:colOff>
      <xdr:row>62</xdr:row>
      <xdr:rowOff>128016</xdr:rowOff>
    </xdr:to>
    <xdr:cxnSp macro="">
      <xdr:nvCxnSpPr>
        <xdr:cNvPr id="513" name="直線コネクタ 512">
          <a:extLst>
            <a:ext uri="{FF2B5EF4-FFF2-40B4-BE49-F238E27FC236}">
              <a16:creationId xmlns:a16="http://schemas.microsoft.com/office/drawing/2014/main" id="{48C8D5D5-D7E6-4A64-986A-5C862B209BF1}"/>
            </a:ext>
          </a:extLst>
        </xdr:cNvPr>
        <xdr:cNvCxnSpPr/>
      </xdr:nvCxnSpPr>
      <xdr:spPr>
        <a:xfrm>
          <a:off x="17602200" y="1076172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81788</xdr:rowOff>
    </xdr:from>
    <xdr:to>
      <xdr:col>98</xdr:col>
      <xdr:colOff>38100</xdr:colOff>
      <xdr:row>63</xdr:row>
      <xdr:rowOff>11938</xdr:rowOff>
    </xdr:to>
    <xdr:sp macro="" textlink="">
      <xdr:nvSpPr>
        <xdr:cNvPr id="514" name="楕円 513">
          <a:extLst>
            <a:ext uri="{FF2B5EF4-FFF2-40B4-BE49-F238E27FC236}">
              <a16:creationId xmlns:a16="http://schemas.microsoft.com/office/drawing/2014/main" id="{7048FF5E-ABC0-4312-83D8-4CF39D6EE2BA}"/>
            </a:ext>
          </a:extLst>
        </xdr:cNvPr>
        <xdr:cNvSpPr/>
      </xdr:nvSpPr>
      <xdr:spPr>
        <a:xfrm>
          <a:off x="16761460" y="1071359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128016</xdr:rowOff>
    </xdr:from>
    <xdr:to>
      <xdr:col>102</xdr:col>
      <xdr:colOff>114300</xdr:colOff>
      <xdr:row>62</xdr:row>
      <xdr:rowOff>132588</xdr:rowOff>
    </xdr:to>
    <xdr:cxnSp macro="">
      <xdr:nvCxnSpPr>
        <xdr:cNvPr id="515" name="直線コネクタ 514">
          <a:extLst>
            <a:ext uri="{FF2B5EF4-FFF2-40B4-BE49-F238E27FC236}">
              <a16:creationId xmlns:a16="http://schemas.microsoft.com/office/drawing/2014/main" id="{F68116CF-F018-4F2B-8AAD-3D16482FEAE2}"/>
            </a:ext>
          </a:extLst>
        </xdr:cNvPr>
        <xdr:cNvCxnSpPr/>
      </xdr:nvCxnSpPr>
      <xdr:spPr>
        <a:xfrm flipV="1">
          <a:off x="16804640" y="10761726"/>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516" name="n_1aveValue【保健センター・保健所】&#10;一人当たり面積">
          <a:extLst>
            <a:ext uri="{FF2B5EF4-FFF2-40B4-BE49-F238E27FC236}">
              <a16:creationId xmlns:a16="http://schemas.microsoft.com/office/drawing/2014/main" id="{8EF573FF-4FF4-48F5-A322-518059E4E119}"/>
            </a:ext>
          </a:extLst>
        </xdr:cNvPr>
        <xdr:cNvSpPr txBox="1"/>
      </xdr:nvSpPr>
      <xdr:spPr>
        <a:xfrm>
          <a:off x="18982132" y="103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26179</xdr:rowOff>
    </xdr:from>
    <xdr:ext cx="469744" cy="259045"/>
    <xdr:sp macro="" textlink="">
      <xdr:nvSpPr>
        <xdr:cNvPr id="517" name="n_2aveValue【保健センター・保健所】&#10;一人当たり面積">
          <a:extLst>
            <a:ext uri="{FF2B5EF4-FFF2-40B4-BE49-F238E27FC236}">
              <a16:creationId xmlns:a16="http://schemas.microsoft.com/office/drawing/2014/main" id="{95CD0137-7391-4401-9743-35CEDBD212EC}"/>
            </a:ext>
          </a:extLst>
        </xdr:cNvPr>
        <xdr:cNvSpPr txBox="1"/>
      </xdr:nvSpPr>
      <xdr:spPr>
        <a:xfrm>
          <a:off x="18182032" y="103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518" name="n_3aveValue【保健センター・保健所】&#10;一人当たり面積">
          <a:extLst>
            <a:ext uri="{FF2B5EF4-FFF2-40B4-BE49-F238E27FC236}">
              <a16:creationId xmlns:a16="http://schemas.microsoft.com/office/drawing/2014/main" id="{88C0E2E5-8826-400D-8E81-D2912A7EA5DB}"/>
            </a:ext>
          </a:extLst>
        </xdr:cNvPr>
        <xdr:cNvSpPr txBox="1"/>
      </xdr:nvSpPr>
      <xdr:spPr>
        <a:xfrm>
          <a:off x="17384472" y="1036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90187</xdr:rowOff>
    </xdr:from>
    <xdr:ext cx="469744" cy="259045"/>
    <xdr:sp macro="" textlink="">
      <xdr:nvSpPr>
        <xdr:cNvPr id="519" name="n_4aveValue【保健センター・保健所】&#10;一人当たり面積">
          <a:extLst>
            <a:ext uri="{FF2B5EF4-FFF2-40B4-BE49-F238E27FC236}">
              <a16:creationId xmlns:a16="http://schemas.microsoft.com/office/drawing/2014/main" id="{F75255DA-20AA-476A-AEBD-EDED6FE4B5B5}"/>
            </a:ext>
          </a:extLst>
        </xdr:cNvPr>
        <xdr:cNvSpPr txBox="1"/>
      </xdr:nvSpPr>
      <xdr:spPr>
        <a:xfrm>
          <a:off x="1658881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165371</xdr:rowOff>
    </xdr:from>
    <xdr:ext cx="469744" cy="259045"/>
    <xdr:sp macro="" textlink="">
      <xdr:nvSpPr>
        <xdr:cNvPr id="520" name="n_1mainValue【保健センター・保健所】&#10;一人当たり面積">
          <a:extLst>
            <a:ext uri="{FF2B5EF4-FFF2-40B4-BE49-F238E27FC236}">
              <a16:creationId xmlns:a16="http://schemas.microsoft.com/office/drawing/2014/main" id="{2BC4B0EA-5348-426A-9EFE-CFB599514F62}"/>
            </a:ext>
          </a:extLst>
        </xdr:cNvPr>
        <xdr:cNvSpPr txBox="1"/>
      </xdr:nvSpPr>
      <xdr:spPr>
        <a:xfrm>
          <a:off x="18982132"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169943</xdr:rowOff>
    </xdr:from>
    <xdr:ext cx="469744" cy="259045"/>
    <xdr:sp macro="" textlink="">
      <xdr:nvSpPr>
        <xdr:cNvPr id="521" name="n_2mainValue【保健センター・保健所】&#10;一人当たり面積">
          <a:extLst>
            <a:ext uri="{FF2B5EF4-FFF2-40B4-BE49-F238E27FC236}">
              <a16:creationId xmlns:a16="http://schemas.microsoft.com/office/drawing/2014/main" id="{C58CE1D0-05F2-4760-812B-47D68F26BBA6}"/>
            </a:ext>
          </a:extLst>
        </xdr:cNvPr>
        <xdr:cNvSpPr txBox="1"/>
      </xdr:nvSpPr>
      <xdr:spPr>
        <a:xfrm>
          <a:off x="18182032"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169943</xdr:rowOff>
    </xdr:from>
    <xdr:ext cx="469744" cy="259045"/>
    <xdr:sp macro="" textlink="">
      <xdr:nvSpPr>
        <xdr:cNvPr id="522" name="n_3mainValue【保健センター・保健所】&#10;一人当たり面積">
          <a:extLst>
            <a:ext uri="{FF2B5EF4-FFF2-40B4-BE49-F238E27FC236}">
              <a16:creationId xmlns:a16="http://schemas.microsoft.com/office/drawing/2014/main" id="{9347FB91-F54B-439A-803B-3AB1328902B8}"/>
            </a:ext>
          </a:extLst>
        </xdr:cNvPr>
        <xdr:cNvSpPr txBox="1"/>
      </xdr:nvSpPr>
      <xdr:spPr>
        <a:xfrm>
          <a:off x="17384472"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523" name="n_4mainValue【保健センター・保健所】&#10;一人当たり面積">
          <a:extLst>
            <a:ext uri="{FF2B5EF4-FFF2-40B4-BE49-F238E27FC236}">
              <a16:creationId xmlns:a16="http://schemas.microsoft.com/office/drawing/2014/main" id="{6EA8E9A6-D50C-48B0-97D0-C90AF06BD03D}"/>
            </a:ext>
          </a:extLst>
        </xdr:cNvPr>
        <xdr:cNvSpPr txBox="1"/>
      </xdr:nvSpPr>
      <xdr:spPr>
        <a:xfrm>
          <a:off x="1658881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FCE1B0A9-4CD3-4440-A21A-DD79FD32795A}"/>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902A3EC5-0F43-4E53-948C-1F1795361E4E}"/>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D1AF6B38-085C-4E0F-A1DF-99AE78B1BAA0}"/>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49217E40-8011-494B-A8F3-740674CCCF60}"/>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AE0B1505-C6DF-4E0E-A661-720880A32F67}"/>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D3E70829-0470-4D81-B644-C2139AC3BE63}"/>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221519AD-48AA-40C3-B552-AFF4FA971418}"/>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7760EE68-9462-4951-A190-53428A5427C7}"/>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70AF457B-56A8-44FE-88DF-15B094292EE3}"/>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A3AB78FC-E562-42B0-8A71-657EE3E9825E}"/>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2EDE98E7-20C2-4684-AB96-DB769136D8CA}"/>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49B698E5-1E0F-4224-A6CF-F55ACA1E01A6}"/>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a:extLst>
            <a:ext uri="{FF2B5EF4-FFF2-40B4-BE49-F238E27FC236}">
              <a16:creationId xmlns:a16="http://schemas.microsoft.com/office/drawing/2014/main" id="{BCA5F134-07DC-43F1-90C1-E1CC4E7685A8}"/>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403A39BD-09F9-4208-BA49-688F3DD246AB}"/>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id="{BEA02CEE-05E2-4CE9-84B8-CE101FB2CAFF}"/>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1EAF3AA3-5848-4565-936F-24A794D6C872}"/>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id="{6FB94F08-6DD7-4DA2-83C4-4F8CB77D780C}"/>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03969097-5713-465E-8E86-D6873CE9C82B}"/>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id="{D427BBAF-B54B-4BC6-8009-4F1842D93E3A}"/>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C3E98A47-AACB-400B-AAC6-49A3BE99FF42}"/>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id="{991A7980-8D58-4C78-A106-90C335F8D686}"/>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DBBE1213-5F51-4E1D-94F2-4B892558B288}"/>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a:extLst>
            <a:ext uri="{FF2B5EF4-FFF2-40B4-BE49-F238E27FC236}">
              <a16:creationId xmlns:a16="http://schemas.microsoft.com/office/drawing/2014/main" id="{1FF92F40-E377-4790-9A73-75333E9887BC}"/>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9895EC41-AC8B-48A1-836C-83991A2A07FC}"/>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DFA46C4B-F62C-4B64-A4A6-B8BF0005325C}"/>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549" name="直線コネクタ 548">
          <a:extLst>
            <a:ext uri="{FF2B5EF4-FFF2-40B4-BE49-F238E27FC236}">
              <a16:creationId xmlns:a16="http://schemas.microsoft.com/office/drawing/2014/main" id="{564DDC68-2BDD-4814-BC14-A95D4C63F854}"/>
            </a:ext>
          </a:extLst>
        </xdr:cNvPr>
        <xdr:cNvCxnSpPr/>
      </xdr:nvCxnSpPr>
      <xdr:spPr>
        <a:xfrm flipV="1">
          <a:off x="14703424" y="1346889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消防施設】&#10;有形固定資産減価償却率最小値テキスト">
          <a:extLst>
            <a:ext uri="{FF2B5EF4-FFF2-40B4-BE49-F238E27FC236}">
              <a16:creationId xmlns:a16="http://schemas.microsoft.com/office/drawing/2014/main" id="{54F87338-EB07-4FDF-9C80-8378D15237FE}"/>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a:extLst>
            <a:ext uri="{FF2B5EF4-FFF2-40B4-BE49-F238E27FC236}">
              <a16:creationId xmlns:a16="http://schemas.microsoft.com/office/drawing/2014/main" id="{E88594D1-FCA0-4C19-880A-2A3DBB5F6089}"/>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552" name="【消防施設】&#10;有形固定資産減価償却率最大値テキスト">
          <a:extLst>
            <a:ext uri="{FF2B5EF4-FFF2-40B4-BE49-F238E27FC236}">
              <a16:creationId xmlns:a16="http://schemas.microsoft.com/office/drawing/2014/main" id="{6A9CDE56-4203-47B5-8458-0776D892F84A}"/>
            </a:ext>
          </a:extLst>
        </xdr:cNvPr>
        <xdr:cNvSpPr txBox="1"/>
      </xdr:nvSpPr>
      <xdr:spPr>
        <a:xfrm>
          <a:off x="1474216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553" name="直線コネクタ 552">
          <a:extLst>
            <a:ext uri="{FF2B5EF4-FFF2-40B4-BE49-F238E27FC236}">
              <a16:creationId xmlns:a16="http://schemas.microsoft.com/office/drawing/2014/main" id="{D4F42EF1-BC72-4461-A2FB-412054F28F68}"/>
            </a:ext>
          </a:extLst>
        </xdr:cNvPr>
        <xdr:cNvCxnSpPr/>
      </xdr:nvCxnSpPr>
      <xdr:spPr>
        <a:xfrm>
          <a:off x="14611350" y="134688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42A5E955-4A92-4B91-9800-617123C0363F}"/>
            </a:ext>
          </a:extLst>
        </xdr:cNvPr>
        <xdr:cNvSpPr txBox="1"/>
      </xdr:nvSpPr>
      <xdr:spPr>
        <a:xfrm>
          <a:off x="14742160" y="14010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555" name="フローチャート: 判断 554">
          <a:extLst>
            <a:ext uri="{FF2B5EF4-FFF2-40B4-BE49-F238E27FC236}">
              <a16:creationId xmlns:a16="http://schemas.microsoft.com/office/drawing/2014/main" id="{36EC77AE-CDDA-4B68-8E45-0E161BFE514E}"/>
            </a:ext>
          </a:extLst>
        </xdr:cNvPr>
        <xdr:cNvSpPr/>
      </xdr:nvSpPr>
      <xdr:spPr>
        <a:xfrm>
          <a:off x="14649450" y="1415342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163649</xdr:rowOff>
    </xdr:from>
    <xdr:to>
      <xdr:col>81</xdr:col>
      <xdr:colOff>101600</xdr:colOff>
      <xdr:row>83</xdr:row>
      <xdr:rowOff>93799</xdr:rowOff>
    </xdr:to>
    <xdr:sp macro="" textlink="">
      <xdr:nvSpPr>
        <xdr:cNvPr id="556" name="フローチャート: 判断 555">
          <a:extLst>
            <a:ext uri="{FF2B5EF4-FFF2-40B4-BE49-F238E27FC236}">
              <a16:creationId xmlns:a16="http://schemas.microsoft.com/office/drawing/2014/main" id="{AE90C040-39F6-4424-AD13-A52A163DA354}"/>
            </a:ext>
          </a:extLst>
        </xdr:cNvPr>
        <xdr:cNvSpPr/>
      </xdr:nvSpPr>
      <xdr:spPr>
        <a:xfrm>
          <a:off x="13887450" y="142244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8527</xdr:rowOff>
    </xdr:from>
    <xdr:to>
      <xdr:col>76</xdr:col>
      <xdr:colOff>165100</xdr:colOff>
      <xdr:row>83</xdr:row>
      <xdr:rowOff>110127</xdr:rowOff>
    </xdr:to>
    <xdr:sp macro="" textlink="">
      <xdr:nvSpPr>
        <xdr:cNvPr id="557" name="フローチャート: 判断 556">
          <a:extLst>
            <a:ext uri="{FF2B5EF4-FFF2-40B4-BE49-F238E27FC236}">
              <a16:creationId xmlns:a16="http://schemas.microsoft.com/office/drawing/2014/main" id="{DA9B7DCE-0538-401E-8F2B-BE6144B1C9F4}"/>
            </a:ext>
          </a:extLst>
        </xdr:cNvPr>
        <xdr:cNvSpPr/>
      </xdr:nvSpPr>
      <xdr:spPr>
        <a:xfrm>
          <a:off x="13089890" y="1424078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26488</xdr:rowOff>
    </xdr:from>
    <xdr:to>
      <xdr:col>72</xdr:col>
      <xdr:colOff>38100</xdr:colOff>
      <xdr:row>83</xdr:row>
      <xdr:rowOff>128088</xdr:rowOff>
    </xdr:to>
    <xdr:sp macro="" textlink="">
      <xdr:nvSpPr>
        <xdr:cNvPr id="558" name="フローチャート: 判断 557">
          <a:extLst>
            <a:ext uri="{FF2B5EF4-FFF2-40B4-BE49-F238E27FC236}">
              <a16:creationId xmlns:a16="http://schemas.microsoft.com/office/drawing/2014/main" id="{9B31FBB4-E6D4-4C6B-9E84-10F279CD1EB1}"/>
            </a:ext>
          </a:extLst>
        </xdr:cNvPr>
        <xdr:cNvSpPr/>
      </xdr:nvSpPr>
      <xdr:spPr>
        <a:xfrm>
          <a:off x="12303760" y="14253028"/>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21589</xdr:rowOff>
    </xdr:from>
    <xdr:to>
      <xdr:col>67</xdr:col>
      <xdr:colOff>101600</xdr:colOff>
      <xdr:row>82</xdr:row>
      <xdr:rowOff>123189</xdr:rowOff>
    </xdr:to>
    <xdr:sp macro="" textlink="">
      <xdr:nvSpPr>
        <xdr:cNvPr id="559" name="フローチャート: 判断 558">
          <a:extLst>
            <a:ext uri="{FF2B5EF4-FFF2-40B4-BE49-F238E27FC236}">
              <a16:creationId xmlns:a16="http://schemas.microsoft.com/office/drawing/2014/main" id="{DF36DE50-BF6C-4381-9F76-BCA6EB51037A}"/>
            </a:ext>
          </a:extLst>
        </xdr:cNvPr>
        <xdr:cNvSpPr/>
      </xdr:nvSpPr>
      <xdr:spPr>
        <a:xfrm>
          <a:off x="11487150" y="140766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116AD77B-20DE-4A3B-96E2-6BAD1DCB5DB1}"/>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4A0B856A-EECC-4E1A-B636-FB9D6032DE0F}"/>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6A8FA0DB-595F-44C2-8B06-A24A1A755ED0}"/>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4F482326-24EE-4C98-BC24-CDE334C3AE3B}"/>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13177B01-55FD-442E-811F-44ED7F377981}"/>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565" name="楕円 564">
          <a:extLst>
            <a:ext uri="{FF2B5EF4-FFF2-40B4-BE49-F238E27FC236}">
              <a16:creationId xmlns:a16="http://schemas.microsoft.com/office/drawing/2014/main" id="{3402A5E3-E64F-4F3F-AC19-4C085078984E}"/>
            </a:ext>
          </a:extLst>
        </xdr:cNvPr>
        <xdr:cNvSpPr/>
      </xdr:nvSpPr>
      <xdr:spPr>
        <a:xfrm>
          <a:off x="14649450" y="142328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148607</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E73E9ED0-2293-4B4C-9E7D-6807ED418D55}"/>
            </a:ext>
          </a:extLst>
        </xdr:cNvPr>
        <xdr:cNvSpPr txBox="1"/>
      </xdr:nvSpPr>
      <xdr:spPr>
        <a:xfrm>
          <a:off x="1474216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163649</xdr:rowOff>
    </xdr:from>
    <xdr:to>
      <xdr:col>81</xdr:col>
      <xdr:colOff>101600</xdr:colOff>
      <xdr:row>82</xdr:row>
      <xdr:rowOff>93799</xdr:rowOff>
    </xdr:to>
    <xdr:sp macro="" textlink="">
      <xdr:nvSpPr>
        <xdr:cNvPr id="567" name="楕円 566">
          <a:extLst>
            <a:ext uri="{FF2B5EF4-FFF2-40B4-BE49-F238E27FC236}">
              <a16:creationId xmlns:a16="http://schemas.microsoft.com/office/drawing/2014/main" id="{C9BDA622-90FE-485F-B5E8-E7A41E6B0659}"/>
            </a:ext>
          </a:extLst>
        </xdr:cNvPr>
        <xdr:cNvSpPr/>
      </xdr:nvSpPr>
      <xdr:spPr>
        <a:xfrm>
          <a:off x="13887450" y="140530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42999</xdr:rowOff>
    </xdr:from>
    <xdr:to>
      <xdr:col>85</xdr:col>
      <xdr:colOff>127000</xdr:colOff>
      <xdr:row>83</xdr:row>
      <xdr:rowOff>49530</xdr:rowOff>
    </xdr:to>
    <xdr:cxnSp macro="">
      <xdr:nvCxnSpPr>
        <xdr:cNvPr id="568" name="直線コネクタ 567">
          <a:extLst>
            <a:ext uri="{FF2B5EF4-FFF2-40B4-BE49-F238E27FC236}">
              <a16:creationId xmlns:a16="http://schemas.microsoft.com/office/drawing/2014/main" id="{45D8081B-D79D-43A6-B834-4ACE5C6D379D}"/>
            </a:ext>
          </a:extLst>
        </xdr:cNvPr>
        <xdr:cNvCxnSpPr/>
      </xdr:nvCxnSpPr>
      <xdr:spPr>
        <a:xfrm>
          <a:off x="13942060" y="14103804"/>
          <a:ext cx="762000" cy="17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108131</xdr:rowOff>
    </xdr:from>
    <xdr:to>
      <xdr:col>76</xdr:col>
      <xdr:colOff>165100</xdr:colOff>
      <xdr:row>83</xdr:row>
      <xdr:rowOff>38281</xdr:rowOff>
    </xdr:to>
    <xdr:sp macro="" textlink="">
      <xdr:nvSpPr>
        <xdr:cNvPr id="569" name="楕円 568">
          <a:extLst>
            <a:ext uri="{FF2B5EF4-FFF2-40B4-BE49-F238E27FC236}">
              <a16:creationId xmlns:a16="http://schemas.microsoft.com/office/drawing/2014/main" id="{2110A9CC-D684-493E-B874-EFA50C667C6E}"/>
            </a:ext>
          </a:extLst>
        </xdr:cNvPr>
        <xdr:cNvSpPr/>
      </xdr:nvSpPr>
      <xdr:spPr>
        <a:xfrm>
          <a:off x="13089890" y="1416512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42999</xdr:rowOff>
    </xdr:from>
    <xdr:to>
      <xdr:col>81</xdr:col>
      <xdr:colOff>50800</xdr:colOff>
      <xdr:row>82</xdr:row>
      <xdr:rowOff>158931</xdr:rowOff>
    </xdr:to>
    <xdr:cxnSp macro="">
      <xdr:nvCxnSpPr>
        <xdr:cNvPr id="570" name="直線コネクタ 569">
          <a:extLst>
            <a:ext uri="{FF2B5EF4-FFF2-40B4-BE49-F238E27FC236}">
              <a16:creationId xmlns:a16="http://schemas.microsoft.com/office/drawing/2014/main" id="{FA42C498-76DE-4F78-B51E-489EDEE8D874}"/>
            </a:ext>
          </a:extLst>
        </xdr:cNvPr>
        <xdr:cNvCxnSpPr/>
      </xdr:nvCxnSpPr>
      <xdr:spPr>
        <a:xfrm flipV="1">
          <a:off x="13144500" y="14103804"/>
          <a:ext cx="79756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82006</xdr:rowOff>
    </xdr:from>
    <xdr:to>
      <xdr:col>72</xdr:col>
      <xdr:colOff>38100</xdr:colOff>
      <xdr:row>83</xdr:row>
      <xdr:rowOff>12156</xdr:rowOff>
    </xdr:to>
    <xdr:sp macro="" textlink="">
      <xdr:nvSpPr>
        <xdr:cNvPr id="571" name="楕円 570">
          <a:extLst>
            <a:ext uri="{FF2B5EF4-FFF2-40B4-BE49-F238E27FC236}">
              <a16:creationId xmlns:a16="http://schemas.microsoft.com/office/drawing/2014/main" id="{53FC8344-9C9B-42D6-8DFA-E4BE343AFFA3}"/>
            </a:ext>
          </a:extLst>
        </xdr:cNvPr>
        <xdr:cNvSpPr/>
      </xdr:nvSpPr>
      <xdr:spPr>
        <a:xfrm>
          <a:off x="12303760" y="1414281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132806</xdr:rowOff>
    </xdr:from>
    <xdr:to>
      <xdr:col>76</xdr:col>
      <xdr:colOff>114300</xdr:colOff>
      <xdr:row>82</xdr:row>
      <xdr:rowOff>158931</xdr:rowOff>
    </xdr:to>
    <xdr:cxnSp macro="">
      <xdr:nvCxnSpPr>
        <xdr:cNvPr id="572" name="直線コネクタ 571">
          <a:extLst>
            <a:ext uri="{FF2B5EF4-FFF2-40B4-BE49-F238E27FC236}">
              <a16:creationId xmlns:a16="http://schemas.microsoft.com/office/drawing/2014/main" id="{8A1CD136-BEF6-4696-83DA-07F13E647A2C}"/>
            </a:ext>
          </a:extLst>
        </xdr:cNvPr>
        <xdr:cNvCxnSpPr/>
      </xdr:nvCxnSpPr>
      <xdr:spPr>
        <a:xfrm>
          <a:off x="12346940" y="14195516"/>
          <a:ext cx="79756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73842</xdr:rowOff>
    </xdr:from>
    <xdr:to>
      <xdr:col>67</xdr:col>
      <xdr:colOff>101600</xdr:colOff>
      <xdr:row>83</xdr:row>
      <xdr:rowOff>3992</xdr:rowOff>
    </xdr:to>
    <xdr:sp macro="" textlink="">
      <xdr:nvSpPr>
        <xdr:cNvPr id="573" name="楕円 572">
          <a:extLst>
            <a:ext uri="{FF2B5EF4-FFF2-40B4-BE49-F238E27FC236}">
              <a16:creationId xmlns:a16="http://schemas.microsoft.com/office/drawing/2014/main" id="{273DC6D7-A4BA-44DA-B6B7-45AC57E49281}"/>
            </a:ext>
          </a:extLst>
        </xdr:cNvPr>
        <xdr:cNvSpPr/>
      </xdr:nvSpPr>
      <xdr:spPr>
        <a:xfrm>
          <a:off x="11487150" y="1413274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124642</xdr:rowOff>
    </xdr:from>
    <xdr:to>
      <xdr:col>71</xdr:col>
      <xdr:colOff>177800</xdr:colOff>
      <xdr:row>82</xdr:row>
      <xdr:rowOff>132806</xdr:rowOff>
    </xdr:to>
    <xdr:cxnSp macro="">
      <xdr:nvCxnSpPr>
        <xdr:cNvPr id="574" name="直線コネクタ 573">
          <a:extLst>
            <a:ext uri="{FF2B5EF4-FFF2-40B4-BE49-F238E27FC236}">
              <a16:creationId xmlns:a16="http://schemas.microsoft.com/office/drawing/2014/main" id="{B91AF0A0-8ADD-4A03-9820-31598857C398}"/>
            </a:ext>
          </a:extLst>
        </xdr:cNvPr>
        <xdr:cNvCxnSpPr/>
      </xdr:nvCxnSpPr>
      <xdr:spPr>
        <a:xfrm>
          <a:off x="11541760" y="14185447"/>
          <a:ext cx="80518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84926</xdr:rowOff>
    </xdr:from>
    <xdr:ext cx="405111" cy="259045"/>
    <xdr:sp macro="" textlink="">
      <xdr:nvSpPr>
        <xdr:cNvPr id="575" name="n_1aveValue【消防施設】&#10;有形固定資産減価償却率">
          <a:extLst>
            <a:ext uri="{FF2B5EF4-FFF2-40B4-BE49-F238E27FC236}">
              <a16:creationId xmlns:a16="http://schemas.microsoft.com/office/drawing/2014/main" id="{03F47092-394D-4262-86F4-EE9839C1978B}"/>
            </a:ext>
          </a:extLst>
        </xdr:cNvPr>
        <xdr:cNvSpPr txBox="1"/>
      </xdr:nvSpPr>
      <xdr:spPr>
        <a:xfrm>
          <a:off x="13738234" y="1431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101254</xdr:rowOff>
    </xdr:from>
    <xdr:ext cx="405111" cy="259045"/>
    <xdr:sp macro="" textlink="">
      <xdr:nvSpPr>
        <xdr:cNvPr id="576" name="n_2aveValue【消防施設】&#10;有形固定資産減価償却率">
          <a:extLst>
            <a:ext uri="{FF2B5EF4-FFF2-40B4-BE49-F238E27FC236}">
              <a16:creationId xmlns:a16="http://schemas.microsoft.com/office/drawing/2014/main" id="{EE8DEEF6-9222-441B-9B25-70A2DACBFA06}"/>
            </a:ext>
          </a:extLst>
        </xdr:cNvPr>
        <xdr:cNvSpPr txBox="1"/>
      </xdr:nvSpPr>
      <xdr:spPr>
        <a:xfrm>
          <a:off x="12957184" y="1432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119215</xdr:rowOff>
    </xdr:from>
    <xdr:ext cx="405111" cy="259045"/>
    <xdr:sp macro="" textlink="">
      <xdr:nvSpPr>
        <xdr:cNvPr id="577" name="n_3aveValue【消防施設】&#10;有形固定資産減価償却率">
          <a:extLst>
            <a:ext uri="{FF2B5EF4-FFF2-40B4-BE49-F238E27FC236}">
              <a16:creationId xmlns:a16="http://schemas.microsoft.com/office/drawing/2014/main" id="{F7AB9C4E-84F7-4453-A789-220D0B42D715}"/>
            </a:ext>
          </a:extLst>
        </xdr:cNvPr>
        <xdr:cNvSpPr txBox="1"/>
      </xdr:nvSpPr>
      <xdr:spPr>
        <a:xfrm>
          <a:off x="12171054" y="14351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139716</xdr:rowOff>
    </xdr:from>
    <xdr:ext cx="405111" cy="259045"/>
    <xdr:sp macro="" textlink="">
      <xdr:nvSpPr>
        <xdr:cNvPr id="578" name="n_4aveValue【消防施設】&#10;有形固定資産減価償却率">
          <a:extLst>
            <a:ext uri="{FF2B5EF4-FFF2-40B4-BE49-F238E27FC236}">
              <a16:creationId xmlns:a16="http://schemas.microsoft.com/office/drawing/2014/main" id="{62140FB7-EB77-40F3-BA37-36826DC768F0}"/>
            </a:ext>
          </a:extLst>
        </xdr:cNvPr>
        <xdr:cNvSpPr txBox="1"/>
      </xdr:nvSpPr>
      <xdr:spPr>
        <a:xfrm>
          <a:off x="11354444" y="13851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110326</xdr:rowOff>
    </xdr:from>
    <xdr:ext cx="405111" cy="259045"/>
    <xdr:sp macro="" textlink="">
      <xdr:nvSpPr>
        <xdr:cNvPr id="579" name="n_1mainValue【消防施設】&#10;有形固定資産減価償却率">
          <a:extLst>
            <a:ext uri="{FF2B5EF4-FFF2-40B4-BE49-F238E27FC236}">
              <a16:creationId xmlns:a16="http://schemas.microsoft.com/office/drawing/2014/main" id="{826D79CF-964B-4C0C-87C8-8BB78AB468C0}"/>
            </a:ext>
          </a:extLst>
        </xdr:cNvPr>
        <xdr:cNvSpPr txBox="1"/>
      </xdr:nvSpPr>
      <xdr:spPr>
        <a:xfrm>
          <a:off x="13738234" y="13824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54808</xdr:rowOff>
    </xdr:from>
    <xdr:ext cx="405111" cy="259045"/>
    <xdr:sp macro="" textlink="">
      <xdr:nvSpPr>
        <xdr:cNvPr id="580" name="n_2mainValue【消防施設】&#10;有形固定資産減価償却率">
          <a:extLst>
            <a:ext uri="{FF2B5EF4-FFF2-40B4-BE49-F238E27FC236}">
              <a16:creationId xmlns:a16="http://schemas.microsoft.com/office/drawing/2014/main" id="{931D2CFB-D796-4107-A22F-B2DFB7FB76C8}"/>
            </a:ext>
          </a:extLst>
        </xdr:cNvPr>
        <xdr:cNvSpPr txBox="1"/>
      </xdr:nvSpPr>
      <xdr:spPr>
        <a:xfrm>
          <a:off x="12957184" y="13946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28683</xdr:rowOff>
    </xdr:from>
    <xdr:ext cx="405111" cy="259045"/>
    <xdr:sp macro="" textlink="">
      <xdr:nvSpPr>
        <xdr:cNvPr id="581" name="n_3mainValue【消防施設】&#10;有形固定資産減価償却率">
          <a:extLst>
            <a:ext uri="{FF2B5EF4-FFF2-40B4-BE49-F238E27FC236}">
              <a16:creationId xmlns:a16="http://schemas.microsoft.com/office/drawing/2014/main" id="{E7892D17-56E8-40DE-9DE7-BC86224E3B21}"/>
            </a:ext>
          </a:extLst>
        </xdr:cNvPr>
        <xdr:cNvSpPr txBox="1"/>
      </xdr:nvSpPr>
      <xdr:spPr>
        <a:xfrm>
          <a:off x="12171054" y="1391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166569</xdr:rowOff>
    </xdr:from>
    <xdr:ext cx="405111" cy="259045"/>
    <xdr:sp macro="" textlink="">
      <xdr:nvSpPr>
        <xdr:cNvPr id="582" name="n_4mainValue【消防施設】&#10;有形固定資産減価償却率">
          <a:extLst>
            <a:ext uri="{FF2B5EF4-FFF2-40B4-BE49-F238E27FC236}">
              <a16:creationId xmlns:a16="http://schemas.microsoft.com/office/drawing/2014/main" id="{DC3642C7-EB78-4980-9089-C74D36D94F36}"/>
            </a:ext>
          </a:extLst>
        </xdr:cNvPr>
        <xdr:cNvSpPr txBox="1"/>
      </xdr:nvSpPr>
      <xdr:spPr>
        <a:xfrm>
          <a:off x="11354444" y="1422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6D9A498E-8E0E-4426-9E50-052CB73EDE96}"/>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BCC7780E-89AD-4BD1-80E3-81D6F5F41F45}"/>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C755C206-BEF1-4B79-A59E-CA3B3201C930}"/>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59DFFD81-7DE2-4341-A31F-B1B806968A87}"/>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7F7C8FEC-97DB-4786-A2EE-C53593387C7C}"/>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734F82CC-AA93-48C3-B382-3DD7844BC2D6}"/>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8181CA69-63FE-4DA1-BD45-1C945A6F7719}"/>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3E35C9CC-F95E-4527-B2EA-AD9CDFCAB892}"/>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B9507524-3076-477E-A8E1-3221A7A36302}"/>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1EA5FE60-17D5-4C70-9843-1D21C22BC635}"/>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a:extLst>
            <a:ext uri="{FF2B5EF4-FFF2-40B4-BE49-F238E27FC236}">
              <a16:creationId xmlns:a16="http://schemas.microsoft.com/office/drawing/2014/main" id="{0E7B2EC5-2127-4190-9C6C-FCB53DD850D6}"/>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a:extLst>
            <a:ext uri="{FF2B5EF4-FFF2-40B4-BE49-F238E27FC236}">
              <a16:creationId xmlns:a16="http://schemas.microsoft.com/office/drawing/2014/main" id="{0FC926D8-751A-42DE-9D33-905F9098853A}"/>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a:extLst>
            <a:ext uri="{FF2B5EF4-FFF2-40B4-BE49-F238E27FC236}">
              <a16:creationId xmlns:a16="http://schemas.microsoft.com/office/drawing/2014/main" id="{7C2A42C6-C21B-4D1A-B84C-035C9A449335}"/>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a:extLst>
            <a:ext uri="{FF2B5EF4-FFF2-40B4-BE49-F238E27FC236}">
              <a16:creationId xmlns:a16="http://schemas.microsoft.com/office/drawing/2014/main" id="{2FEEB583-DCDD-496E-86B3-2690BD79D542}"/>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a:extLst>
            <a:ext uri="{FF2B5EF4-FFF2-40B4-BE49-F238E27FC236}">
              <a16:creationId xmlns:a16="http://schemas.microsoft.com/office/drawing/2014/main" id="{DD490D00-354B-4021-A89F-29A32301F71C}"/>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a:extLst>
            <a:ext uri="{FF2B5EF4-FFF2-40B4-BE49-F238E27FC236}">
              <a16:creationId xmlns:a16="http://schemas.microsoft.com/office/drawing/2014/main" id="{351B06B7-A76B-4A91-8808-9901150A530E}"/>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a:extLst>
            <a:ext uri="{FF2B5EF4-FFF2-40B4-BE49-F238E27FC236}">
              <a16:creationId xmlns:a16="http://schemas.microsoft.com/office/drawing/2014/main" id="{9479333A-F969-49E8-A971-6CD0B8A04F62}"/>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a:extLst>
            <a:ext uri="{FF2B5EF4-FFF2-40B4-BE49-F238E27FC236}">
              <a16:creationId xmlns:a16="http://schemas.microsoft.com/office/drawing/2014/main" id="{40EA8F0E-99B7-442C-8084-39561B7AD4DE}"/>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a:extLst>
            <a:ext uri="{FF2B5EF4-FFF2-40B4-BE49-F238E27FC236}">
              <a16:creationId xmlns:a16="http://schemas.microsoft.com/office/drawing/2014/main" id="{E3431870-ACC0-412E-AECB-60100DB9D55C}"/>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a:extLst>
            <a:ext uri="{FF2B5EF4-FFF2-40B4-BE49-F238E27FC236}">
              <a16:creationId xmlns:a16="http://schemas.microsoft.com/office/drawing/2014/main" id="{39CFF161-7515-48C4-9636-6B07C02BD647}"/>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B7C0C4F1-72B3-457F-8525-9B0129472070}"/>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66130913-4BDA-4E90-A957-58C3B3CA8F48}"/>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A582414D-D28E-4484-9EF1-567202EC2718}"/>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146304</xdr:rowOff>
    </xdr:from>
    <xdr:to>
      <xdr:col>116</xdr:col>
      <xdr:colOff>62864</xdr:colOff>
      <xdr:row>86</xdr:row>
      <xdr:rowOff>110489</xdr:rowOff>
    </xdr:to>
    <xdr:cxnSp macro="">
      <xdr:nvCxnSpPr>
        <xdr:cNvPr id="606" name="直線コネクタ 605">
          <a:extLst>
            <a:ext uri="{FF2B5EF4-FFF2-40B4-BE49-F238E27FC236}">
              <a16:creationId xmlns:a16="http://schemas.microsoft.com/office/drawing/2014/main" id="{D09F4465-4B22-44D1-BD1B-418C0CB7BF30}"/>
            </a:ext>
          </a:extLst>
        </xdr:cNvPr>
        <xdr:cNvCxnSpPr/>
      </xdr:nvCxnSpPr>
      <xdr:spPr>
        <a:xfrm flipV="1">
          <a:off x="19947254" y="14374749"/>
          <a:ext cx="0" cy="478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607" name="【消防施設】&#10;一人当たり面積最小値テキスト">
          <a:extLst>
            <a:ext uri="{FF2B5EF4-FFF2-40B4-BE49-F238E27FC236}">
              <a16:creationId xmlns:a16="http://schemas.microsoft.com/office/drawing/2014/main" id="{BA3975B5-B485-46C6-9B0D-C70B37596726}"/>
            </a:ext>
          </a:extLst>
        </xdr:cNvPr>
        <xdr:cNvSpPr txBox="1"/>
      </xdr:nvSpPr>
      <xdr:spPr>
        <a:xfrm>
          <a:off x="1998599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608" name="直線コネクタ 607">
          <a:extLst>
            <a:ext uri="{FF2B5EF4-FFF2-40B4-BE49-F238E27FC236}">
              <a16:creationId xmlns:a16="http://schemas.microsoft.com/office/drawing/2014/main" id="{7954E5A8-0A74-48E5-940D-803C1CBC3F9A}"/>
            </a:ext>
          </a:extLst>
        </xdr:cNvPr>
        <xdr:cNvCxnSpPr/>
      </xdr:nvCxnSpPr>
      <xdr:spPr>
        <a:xfrm>
          <a:off x="19885660" y="14853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92981</xdr:rowOff>
    </xdr:from>
    <xdr:ext cx="469744" cy="259045"/>
    <xdr:sp macro="" textlink="">
      <xdr:nvSpPr>
        <xdr:cNvPr id="609" name="【消防施設】&#10;一人当たり面積最大値テキスト">
          <a:extLst>
            <a:ext uri="{FF2B5EF4-FFF2-40B4-BE49-F238E27FC236}">
              <a16:creationId xmlns:a16="http://schemas.microsoft.com/office/drawing/2014/main" id="{A73089FB-B09B-407D-8B7D-23E18BC24C19}"/>
            </a:ext>
          </a:extLst>
        </xdr:cNvPr>
        <xdr:cNvSpPr txBox="1"/>
      </xdr:nvSpPr>
      <xdr:spPr>
        <a:xfrm>
          <a:off x="19985990" y="1415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146304</xdr:rowOff>
    </xdr:from>
    <xdr:to>
      <xdr:col>116</xdr:col>
      <xdr:colOff>152400</xdr:colOff>
      <xdr:row>83</xdr:row>
      <xdr:rowOff>146304</xdr:rowOff>
    </xdr:to>
    <xdr:cxnSp macro="">
      <xdr:nvCxnSpPr>
        <xdr:cNvPr id="610" name="直線コネクタ 609">
          <a:extLst>
            <a:ext uri="{FF2B5EF4-FFF2-40B4-BE49-F238E27FC236}">
              <a16:creationId xmlns:a16="http://schemas.microsoft.com/office/drawing/2014/main" id="{3932CCA0-9271-44B0-9BE2-EC96DF19E7C8}"/>
            </a:ext>
          </a:extLst>
        </xdr:cNvPr>
        <xdr:cNvCxnSpPr/>
      </xdr:nvCxnSpPr>
      <xdr:spPr>
        <a:xfrm>
          <a:off x="19885660" y="143747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11" name="【消防施設】&#10;一人当たり面積平均値テキスト">
          <a:extLst>
            <a:ext uri="{FF2B5EF4-FFF2-40B4-BE49-F238E27FC236}">
              <a16:creationId xmlns:a16="http://schemas.microsoft.com/office/drawing/2014/main" id="{5438CE41-1BF5-48D3-A126-F9292AA7965E}"/>
            </a:ext>
          </a:extLst>
        </xdr:cNvPr>
        <xdr:cNvSpPr txBox="1"/>
      </xdr:nvSpPr>
      <xdr:spPr>
        <a:xfrm>
          <a:off x="19985990" y="14709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612" name="フローチャート: 判断 611">
          <a:extLst>
            <a:ext uri="{FF2B5EF4-FFF2-40B4-BE49-F238E27FC236}">
              <a16:creationId xmlns:a16="http://schemas.microsoft.com/office/drawing/2014/main" id="{42116160-2C65-4C1E-BCF4-FAC90196DD7B}"/>
            </a:ext>
          </a:extLst>
        </xdr:cNvPr>
        <xdr:cNvSpPr/>
      </xdr:nvSpPr>
      <xdr:spPr>
        <a:xfrm>
          <a:off x="19904710" y="147369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613" name="フローチャート: 判断 612">
          <a:extLst>
            <a:ext uri="{FF2B5EF4-FFF2-40B4-BE49-F238E27FC236}">
              <a16:creationId xmlns:a16="http://schemas.microsoft.com/office/drawing/2014/main" id="{060E01A7-1B97-4177-B817-17F80D2A3F2F}"/>
            </a:ext>
          </a:extLst>
        </xdr:cNvPr>
        <xdr:cNvSpPr/>
      </xdr:nvSpPr>
      <xdr:spPr>
        <a:xfrm>
          <a:off x="19161760" y="1334325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614" name="フローチャート: 判断 613">
          <a:extLst>
            <a:ext uri="{FF2B5EF4-FFF2-40B4-BE49-F238E27FC236}">
              <a16:creationId xmlns:a16="http://schemas.microsoft.com/office/drawing/2014/main" id="{42D94AE8-185C-408A-B6BF-065782F082F6}"/>
            </a:ext>
          </a:extLst>
        </xdr:cNvPr>
        <xdr:cNvSpPr/>
      </xdr:nvSpPr>
      <xdr:spPr>
        <a:xfrm>
          <a:off x="18345150" y="1470456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615" name="フローチャート: 判断 614">
          <a:extLst>
            <a:ext uri="{FF2B5EF4-FFF2-40B4-BE49-F238E27FC236}">
              <a16:creationId xmlns:a16="http://schemas.microsoft.com/office/drawing/2014/main" id="{933E2D13-2543-4337-8082-503EACE97704}"/>
            </a:ext>
          </a:extLst>
        </xdr:cNvPr>
        <xdr:cNvSpPr/>
      </xdr:nvSpPr>
      <xdr:spPr>
        <a:xfrm>
          <a:off x="17547590" y="1470685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616" name="フローチャート: 判断 615">
          <a:extLst>
            <a:ext uri="{FF2B5EF4-FFF2-40B4-BE49-F238E27FC236}">
              <a16:creationId xmlns:a16="http://schemas.microsoft.com/office/drawing/2014/main" id="{A652B412-B30D-4BB1-A269-BF2C03175365}"/>
            </a:ext>
          </a:extLst>
        </xdr:cNvPr>
        <xdr:cNvSpPr/>
      </xdr:nvSpPr>
      <xdr:spPr>
        <a:xfrm>
          <a:off x="16761460" y="147091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95B5B2EF-9149-4684-8C60-88CD2A68B57C}"/>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32D47AA6-1269-4B72-89C7-8E5AEF38BC8E}"/>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F23AEEE0-D8D0-45F0-8ADB-6AE4C885DFDF}"/>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51A68993-BD3E-45D8-BEFC-B98E93511786}"/>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87213BC9-CD86-43F4-A6EC-D603755D5AC5}"/>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118363</xdr:rowOff>
    </xdr:from>
    <xdr:to>
      <xdr:col>116</xdr:col>
      <xdr:colOff>114300</xdr:colOff>
      <xdr:row>86</xdr:row>
      <xdr:rowOff>48513</xdr:rowOff>
    </xdr:to>
    <xdr:sp macro="" textlink="">
      <xdr:nvSpPr>
        <xdr:cNvPr id="622" name="楕円 621">
          <a:extLst>
            <a:ext uri="{FF2B5EF4-FFF2-40B4-BE49-F238E27FC236}">
              <a16:creationId xmlns:a16="http://schemas.microsoft.com/office/drawing/2014/main" id="{642C809D-1B23-4A57-94EC-B7D8A8CFF0D4}"/>
            </a:ext>
          </a:extLst>
        </xdr:cNvPr>
        <xdr:cNvSpPr/>
      </xdr:nvSpPr>
      <xdr:spPr>
        <a:xfrm>
          <a:off x="19904710" y="1469351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77740</xdr:rowOff>
    </xdr:from>
    <xdr:ext cx="469744" cy="259045"/>
    <xdr:sp macro="" textlink="">
      <xdr:nvSpPr>
        <xdr:cNvPr id="623" name="【消防施設】&#10;一人当たり面積該当値テキスト">
          <a:extLst>
            <a:ext uri="{FF2B5EF4-FFF2-40B4-BE49-F238E27FC236}">
              <a16:creationId xmlns:a16="http://schemas.microsoft.com/office/drawing/2014/main" id="{5D5C728A-227E-4FEA-B63F-53711AC81C5E}"/>
            </a:ext>
          </a:extLst>
        </xdr:cNvPr>
        <xdr:cNvSpPr txBox="1"/>
      </xdr:nvSpPr>
      <xdr:spPr>
        <a:xfrm>
          <a:off x="19985990"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119887</xdr:rowOff>
    </xdr:from>
    <xdr:to>
      <xdr:col>112</xdr:col>
      <xdr:colOff>38100</xdr:colOff>
      <xdr:row>86</xdr:row>
      <xdr:rowOff>50037</xdr:rowOff>
    </xdr:to>
    <xdr:sp macro="" textlink="">
      <xdr:nvSpPr>
        <xdr:cNvPr id="624" name="楕円 623">
          <a:extLst>
            <a:ext uri="{FF2B5EF4-FFF2-40B4-BE49-F238E27FC236}">
              <a16:creationId xmlns:a16="http://schemas.microsoft.com/office/drawing/2014/main" id="{4F09010B-E412-443D-9CE0-62E23DCA14BE}"/>
            </a:ext>
          </a:extLst>
        </xdr:cNvPr>
        <xdr:cNvSpPr/>
      </xdr:nvSpPr>
      <xdr:spPr>
        <a:xfrm>
          <a:off x="19161760" y="1469504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169163</xdr:rowOff>
    </xdr:from>
    <xdr:to>
      <xdr:col>116</xdr:col>
      <xdr:colOff>63500</xdr:colOff>
      <xdr:row>85</xdr:row>
      <xdr:rowOff>170687</xdr:rowOff>
    </xdr:to>
    <xdr:cxnSp macro="">
      <xdr:nvCxnSpPr>
        <xdr:cNvPr id="625" name="直線コネクタ 624">
          <a:extLst>
            <a:ext uri="{FF2B5EF4-FFF2-40B4-BE49-F238E27FC236}">
              <a16:creationId xmlns:a16="http://schemas.microsoft.com/office/drawing/2014/main" id="{98D9FE04-9EFE-46F6-8505-0900166859C8}"/>
            </a:ext>
          </a:extLst>
        </xdr:cNvPr>
        <xdr:cNvCxnSpPr/>
      </xdr:nvCxnSpPr>
      <xdr:spPr>
        <a:xfrm flipV="1">
          <a:off x="19204940" y="14746223"/>
          <a:ext cx="7429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26" name="楕円 625">
          <a:extLst>
            <a:ext uri="{FF2B5EF4-FFF2-40B4-BE49-F238E27FC236}">
              <a16:creationId xmlns:a16="http://schemas.microsoft.com/office/drawing/2014/main" id="{A271F151-4395-421F-B69C-28A55F7893EC}"/>
            </a:ext>
          </a:extLst>
        </xdr:cNvPr>
        <xdr:cNvSpPr/>
      </xdr:nvSpPr>
      <xdr:spPr>
        <a:xfrm>
          <a:off x="18345150" y="146958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170687</xdr:rowOff>
    </xdr:from>
    <xdr:to>
      <xdr:col>111</xdr:col>
      <xdr:colOff>177800</xdr:colOff>
      <xdr:row>86</xdr:row>
      <xdr:rowOff>0</xdr:rowOff>
    </xdr:to>
    <xdr:cxnSp macro="">
      <xdr:nvCxnSpPr>
        <xdr:cNvPr id="627" name="直線コネクタ 626">
          <a:extLst>
            <a:ext uri="{FF2B5EF4-FFF2-40B4-BE49-F238E27FC236}">
              <a16:creationId xmlns:a16="http://schemas.microsoft.com/office/drawing/2014/main" id="{D63B4985-87B1-4D45-B6EE-0A86878464BF}"/>
            </a:ext>
          </a:extLst>
        </xdr:cNvPr>
        <xdr:cNvCxnSpPr/>
      </xdr:nvCxnSpPr>
      <xdr:spPr>
        <a:xfrm flipV="1">
          <a:off x="18399760" y="14747747"/>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628" name="楕円 627">
          <a:extLst>
            <a:ext uri="{FF2B5EF4-FFF2-40B4-BE49-F238E27FC236}">
              <a16:creationId xmlns:a16="http://schemas.microsoft.com/office/drawing/2014/main" id="{BF31B230-8C5A-4EFB-A457-C6185DA53206}"/>
            </a:ext>
          </a:extLst>
        </xdr:cNvPr>
        <xdr:cNvSpPr/>
      </xdr:nvSpPr>
      <xdr:spPr>
        <a:xfrm>
          <a:off x="17547590" y="146973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1524</xdr:rowOff>
    </xdr:to>
    <xdr:cxnSp macro="">
      <xdr:nvCxnSpPr>
        <xdr:cNvPr id="629" name="直線コネクタ 628">
          <a:extLst>
            <a:ext uri="{FF2B5EF4-FFF2-40B4-BE49-F238E27FC236}">
              <a16:creationId xmlns:a16="http://schemas.microsoft.com/office/drawing/2014/main" id="{51CC1D54-3117-4C02-B111-ADEFFB57A61E}"/>
            </a:ext>
          </a:extLst>
        </xdr:cNvPr>
        <xdr:cNvCxnSpPr/>
      </xdr:nvCxnSpPr>
      <xdr:spPr>
        <a:xfrm flipV="1">
          <a:off x="17602200" y="14744700"/>
          <a:ext cx="79756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125985</xdr:rowOff>
    </xdr:from>
    <xdr:to>
      <xdr:col>98</xdr:col>
      <xdr:colOff>38100</xdr:colOff>
      <xdr:row>86</xdr:row>
      <xdr:rowOff>56135</xdr:rowOff>
    </xdr:to>
    <xdr:sp macro="" textlink="">
      <xdr:nvSpPr>
        <xdr:cNvPr id="630" name="楕円 629">
          <a:extLst>
            <a:ext uri="{FF2B5EF4-FFF2-40B4-BE49-F238E27FC236}">
              <a16:creationId xmlns:a16="http://schemas.microsoft.com/office/drawing/2014/main" id="{50C91719-1245-488A-8AD8-C5C177E712D2}"/>
            </a:ext>
          </a:extLst>
        </xdr:cNvPr>
        <xdr:cNvSpPr/>
      </xdr:nvSpPr>
      <xdr:spPr>
        <a:xfrm>
          <a:off x="16761460" y="147030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5335</xdr:rowOff>
    </xdr:to>
    <xdr:cxnSp macro="">
      <xdr:nvCxnSpPr>
        <xdr:cNvPr id="631" name="直線コネクタ 630">
          <a:extLst>
            <a:ext uri="{FF2B5EF4-FFF2-40B4-BE49-F238E27FC236}">
              <a16:creationId xmlns:a16="http://schemas.microsoft.com/office/drawing/2014/main" id="{E0AAB4C4-6982-4421-AFFF-8CF545651634}"/>
            </a:ext>
          </a:extLst>
        </xdr:cNvPr>
        <xdr:cNvCxnSpPr/>
      </xdr:nvCxnSpPr>
      <xdr:spPr>
        <a:xfrm flipV="1">
          <a:off x="16804640" y="14746224"/>
          <a:ext cx="79756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632" name="n_1aveValue【消防施設】&#10;一人当たり面積">
          <a:extLst>
            <a:ext uri="{FF2B5EF4-FFF2-40B4-BE49-F238E27FC236}">
              <a16:creationId xmlns:a16="http://schemas.microsoft.com/office/drawing/2014/main" id="{F43EAD0B-1332-4E21-907C-A993E4B76515}"/>
            </a:ext>
          </a:extLst>
        </xdr:cNvPr>
        <xdr:cNvSpPr txBox="1"/>
      </xdr:nvSpPr>
      <xdr:spPr>
        <a:xfrm>
          <a:off x="18982132" y="131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48785</xdr:rowOff>
    </xdr:from>
    <xdr:ext cx="469744" cy="259045"/>
    <xdr:sp macro="" textlink="">
      <xdr:nvSpPr>
        <xdr:cNvPr id="633" name="n_2aveValue【消防施設】&#10;一人当たり面積">
          <a:extLst>
            <a:ext uri="{FF2B5EF4-FFF2-40B4-BE49-F238E27FC236}">
              <a16:creationId xmlns:a16="http://schemas.microsoft.com/office/drawing/2014/main" id="{ECDE940B-CAAE-44F7-8BE6-6C33A2931CB8}"/>
            </a:ext>
          </a:extLst>
        </xdr:cNvPr>
        <xdr:cNvSpPr txBox="1"/>
      </xdr:nvSpPr>
      <xdr:spPr>
        <a:xfrm>
          <a:off x="18182032" y="147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51071</xdr:rowOff>
    </xdr:from>
    <xdr:ext cx="469744" cy="259045"/>
    <xdr:sp macro="" textlink="">
      <xdr:nvSpPr>
        <xdr:cNvPr id="634" name="n_3aveValue【消防施設】&#10;一人当たり面積">
          <a:extLst>
            <a:ext uri="{FF2B5EF4-FFF2-40B4-BE49-F238E27FC236}">
              <a16:creationId xmlns:a16="http://schemas.microsoft.com/office/drawing/2014/main" id="{52215A50-AEBB-4B8B-816A-B6DF2A7BC1E3}"/>
            </a:ext>
          </a:extLst>
        </xdr:cNvPr>
        <xdr:cNvSpPr txBox="1"/>
      </xdr:nvSpPr>
      <xdr:spPr>
        <a:xfrm>
          <a:off x="17384472"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53357</xdr:rowOff>
    </xdr:from>
    <xdr:ext cx="469744" cy="259045"/>
    <xdr:sp macro="" textlink="">
      <xdr:nvSpPr>
        <xdr:cNvPr id="635" name="n_4aveValue【消防施設】&#10;一人当たり面積">
          <a:extLst>
            <a:ext uri="{FF2B5EF4-FFF2-40B4-BE49-F238E27FC236}">
              <a16:creationId xmlns:a16="http://schemas.microsoft.com/office/drawing/2014/main" id="{3EF036B1-5DA2-4CBB-8B00-E1A37A14507C}"/>
            </a:ext>
          </a:extLst>
        </xdr:cNvPr>
        <xdr:cNvSpPr txBox="1"/>
      </xdr:nvSpPr>
      <xdr:spPr>
        <a:xfrm>
          <a:off x="16588817" y="148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41164</xdr:rowOff>
    </xdr:from>
    <xdr:ext cx="469744" cy="259045"/>
    <xdr:sp macro="" textlink="">
      <xdr:nvSpPr>
        <xdr:cNvPr id="636" name="n_1mainValue【消防施設】&#10;一人当たり面積">
          <a:extLst>
            <a:ext uri="{FF2B5EF4-FFF2-40B4-BE49-F238E27FC236}">
              <a16:creationId xmlns:a16="http://schemas.microsoft.com/office/drawing/2014/main" id="{69272E89-E7E3-4312-AD98-C969EF17CF3C}"/>
            </a:ext>
          </a:extLst>
        </xdr:cNvPr>
        <xdr:cNvSpPr txBox="1"/>
      </xdr:nvSpPr>
      <xdr:spPr>
        <a:xfrm>
          <a:off x="18982132"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37" name="n_2mainValue【消防施設】&#10;一人当たり面積">
          <a:extLst>
            <a:ext uri="{FF2B5EF4-FFF2-40B4-BE49-F238E27FC236}">
              <a16:creationId xmlns:a16="http://schemas.microsoft.com/office/drawing/2014/main" id="{11BFFCAA-E588-4B6D-9F56-59597F8ECC66}"/>
            </a:ext>
          </a:extLst>
        </xdr:cNvPr>
        <xdr:cNvSpPr txBox="1"/>
      </xdr:nvSpPr>
      <xdr:spPr>
        <a:xfrm>
          <a:off x="18182032"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68851</xdr:rowOff>
    </xdr:from>
    <xdr:ext cx="469744" cy="259045"/>
    <xdr:sp macro="" textlink="">
      <xdr:nvSpPr>
        <xdr:cNvPr id="638" name="n_3mainValue【消防施設】&#10;一人当たり面積">
          <a:extLst>
            <a:ext uri="{FF2B5EF4-FFF2-40B4-BE49-F238E27FC236}">
              <a16:creationId xmlns:a16="http://schemas.microsoft.com/office/drawing/2014/main" id="{FD0DC96D-C061-434E-A4EC-B06CEEBF92EB}"/>
            </a:ext>
          </a:extLst>
        </xdr:cNvPr>
        <xdr:cNvSpPr txBox="1"/>
      </xdr:nvSpPr>
      <xdr:spPr>
        <a:xfrm>
          <a:off x="17384472" y="1446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72662</xdr:rowOff>
    </xdr:from>
    <xdr:ext cx="469744" cy="259045"/>
    <xdr:sp macro="" textlink="">
      <xdr:nvSpPr>
        <xdr:cNvPr id="639" name="n_4mainValue【消防施設】&#10;一人当たり面積">
          <a:extLst>
            <a:ext uri="{FF2B5EF4-FFF2-40B4-BE49-F238E27FC236}">
              <a16:creationId xmlns:a16="http://schemas.microsoft.com/office/drawing/2014/main" id="{89763154-5D66-4659-99C3-1ADACCD38D7A}"/>
            </a:ext>
          </a:extLst>
        </xdr:cNvPr>
        <xdr:cNvSpPr txBox="1"/>
      </xdr:nvSpPr>
      <xdr:spPr>
        <a:xfrm>
          <a:off x="16588817" y="1447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6557928C-CC0A-4001-BC22-1F30485418EA}"/>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695490C8-8C7C-4D04-B298-389AE5BD9819}"/>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E51242F0-8A13-4073-A9B4-6DA9475B6CA3}"/>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77B764D6-7A7F-4B01-A23D-154BAD797D73}"/>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6C3D7819-57E6-4060-965A-876CB8B85365}"/>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8BE92623-143C-4AFC-86BF-3F6946B454D5}"/>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E2BC9668-AF73-4329-9579-2EC216229D37}"/>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5F985874-C6B7-4612-9CA6-64482393E4B3}"/>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8A0CE620-9B63-4A27-896E-1C2F2B025A76}"/>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9B03530-1DD9-4F04-83C4-ACC167022783}"/>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BF5EAE08-4B2A-43E6-A138-9493A1F09BC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FE496929-BB1C-4CCE-9DA8-489563B4DADC}"/>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1A1FC805-5D51-48BA-B7EF-024953449A1D}"/>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7C17038E-B0AA-41DE-BFEE-F58BFA820900}"/>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9E9E0604-B3F6-493F-A91E-D5E591637E52}"/>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9BFFC6D5-ADFD-4792-B8BE-09BD5FE55592}"/>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E329360D-2338-4D13-9126-90A1D4D8228B}"/>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1C257B8C-603C-4DF1-836B-580FAF8A2919}"/>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83510942-0701-419A-BF02-2A2BA00E2011}"/>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866C025D-59E8-40B1-94FD-3AA1A0378EF7}"/>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1B3F5949-C0F6-4F9E-8FF3-BBFBBEACB6E5}"/>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6EFF5205-D7DF-4558-9ACA-20EEC185922B}"/>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81DA2394-33F0-4507-8299-6B1C0C453EAC}"/>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67693215-CC10-4E2D-9678-EDA00BAFE5CA}"/>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5E22D430-FF66-47A2-AC21-DEFC6FAEE3AE}"/>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665" name="直線コネクタ 664">
          <a:extLst>
            <a:ext uri="{FF2B5EF4-FFF2-40B4-BE49-F238E27FC236}">
              <a16:creationId xmlns:a16="http://schemas.microsoft.com/office/drawing/2014/main" id="{AAEDD597-5036-4321-89B6-8493525CA199}"/>
            </a:ext>
          </a:extLst>
        </xdr:cNvPr>
        <xdr:cNvCxnSpPr/>
      </xdr:nvCxnSpPr>
      <xdr:spPr>
        <a:xfrm flipV="1">
          <a:off x="14703424" y="17090571"/>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666" name="【庁舎】&#10;有形固定資産減価償却率最小値テキスト">
          <a:extLst>
            <a:ext uri="{FF2B5EF4-FFF2-40B4-BE49-F238E27FC236}">
              <a16:creationId xmlns:a16="http://schemas.microsoft.com/office/drawing/2014/main" id="{FE6E8545-8B78-416A-9D38-ABAF84FC86A8}"/>
            </a:ext>
          </a:extLst>
        </xdr:cNvPr>
        <xdr:cNvSpPr txBox="1"/>
      </xdr:nvSpPr>
      <xdr:spPr>
        <a:xfrm>
          <a:off x="14742160" y="187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667" name="直線コネクタ 666">
          <a:extLst>
            <a:ext uri="{FF2B5EF4-FFF2-40B4-BE49-F238E27FC236}">
              <a16:creationId xmlns:a16="http://schemas.microsoft.com/office/drawing/2014/main" id="{11C95884-EC71-48B0-B80A-846DDC9DC689}"/>
            </a:ext>
          </a:extLst>
        </xdr:cNvPr>
        <xdr:cNvCxnSpPr/>
      </xdr:nvCxnSpPr>
      <xdr:spPr>
        <a:xfrm>
          <a:off x="14611350" y="18706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8" name="【庁舎】&#10;有形固定資産減価償却率最大値テキスト">
          <a:extLst>
            <a:ext uri="{FF2B5EF4-FFF2-40B4-BE49-F238E27FC236}">
              <a16:creationId xmlns:a16="http://schemas.microsoft.com/office/drawing/2014/main" id="{D7F58AB5-3218-44D4-A5E1-8493C66B1ECF}"/>
            </a:ext>
          </a:extLst>
        </xdr:cNvPr>
        <xdr:cNvSpPr txBox="1"/>
      </xdr:nvSpPr>
      <xdr:spPr>
        <a:xfrm>
          <a:off x="14742160" y="16861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a:extLst>
            <a:ext uri="{FF2B5EF4-FFF2-40B4-BE49-F238E27FC236}">
              <a16:creationId xmlns:a16="http://schemas.microsoft.com/office/drawing/2014/main" id="{92752640-4633-4508-B1A3-059558D819BA}"/>
            </a:ext>
          </a:extLst>
        </xdr:cNvPr>
        <xdr:cNvCxnSpPr/>
      </xdr:nvCxnSpPr>
      <xdr:spPr>
        <a:xfrm>
          <a:off x="14611350" y="1709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670" name="【庁舎】&#10;有形固定資産減価償却率平均値テキスト">
          <a:extLst>
            <a:ext uri="{FF2B5EF4-FFF2-40B4-BE49-F238E27FC236}">
              <a16:creationId xmlns:a16="http://schemas.microsoft.com/office/drawing/2014/main" id="{667D7D6F-9C1C-431C-9BE2-2D93F034FD00}"/>
            </a:ext>
          </a:extLst>
        </xdr:cNvPr>
        <xdr:cNvSpPr txBox="1"/>
      </xdr:nvSpPr>
      <xdr:spPr>
        <a:xfrm>
          <a:off x="14742160" y="175930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671" name="フローチャート: 判断 670">
          <a:extLst>
            <a:ext uri="{FF2B5EF4-FFF2-40B4-BE49-F238E27FC236}">
              <a16:creationId xmlns:a16="http://schemas.microsoft.com/office/drawing/2014/main" id="{B4E152C1-718C-482D-AE76-D41B0D0F55B4}"/>
            </a:ext>
          </a:extLst>
        </xdr:cNvPr>
        <xdr:cNvSpPr/>
      </xdr:nvSpPr>
      <xdr:spPr>
        <a:xfrm>
          <a:off x="14649450" y="1774543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672" name="フローチャート: 判断 671">
          <a:extLst>
            <a:ext uri="{FF2B5EF4-FFF2-40B4-BE49-F238E27FC236}">
              <a16:creationId xmlns:a16="http://schemas.microsoft.com/office/drawing/2014/main" id="{4F587BA9-D5EB-49D1-A30F-D721F03DB483}"/>
            </a:ext>
          </a:extLst>
        </xdr:cNvPr>
        <xdr:cNvSpPr/>
      </xdr:nvSpPr>
      <xdr:spPr>
        <a:xfrm>
          <a:off x="138874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673" name="フローチャート: 判断 672">
          <a:extLst>
            <a:ext uri="{FF2B5EF4-FFF2-40B4-BE49-F238E27FC236}">
              <a16:creationId xmlns:a16="http://schemas.microsoft.com/office/drawing/2014/main" id="{CB466EED-7369-46B4-BEBB-C6F679986BFF}"/>
            </a:ext>
          </a:extLst>
        </xdr:cNvPr>
        <xdr:cNvSpPr/>
      </xdr:nvSpPr>
      <xdr:spPr>
        <a:xfrm>
          <a:off x="13089890" y="178809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674" name="フローチャート: 判断 673">
          <a:extLst>
            <a:ext uri="{FF2B5EF4-FFF2-40B4-BE49-F238E27FC236}">
              <a16:creationId xmlns:a16="http://schemas.microsoft.com/office/drawing/2014/main" id="{AFCD3848-2321-4969-BBDB-E2553C73F342}"/>
            </a:ext>
          </a:extLst>
        </xdr:cNvPr>
        <xdr:cNvSpPr/>
      </xdr:nvSpPr>
      <xdr:spPr>
        <a:xfrm>
          <a:off x="12303760" y="1792532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675" name="フローチャート: 判断 674">
          <a:extLst>
            <a:ext uri="{FF2B5EF4-FFF2-40B4-BE49-F238E27FC236}">
              <a16:creationId xmlns:a16="http://schemas.microsoft.com/office/drawing/2014/main" id="{6752CF5D-8779-4C8C-842D-F05CDE30C727}"/>
            </a:ext>
          </a:extLst>
        </xdr:cNvPr>
        <xdr:cNvSpPr/>
      </xdr:nvSpPr>
      <xdr:spPr>
        <a:xfrm>
          <a:off x="11487150" y="179375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A0E7025-450E-4450-9420-4552711BAE7B}"/>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AC1F314A-5F34-4CE2-9351-E10E96B5729B}"/>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F22E2C8-A70D-4D68-9BA1-45440E45ADF3}"/>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D6AC049-E4F7-4C37-8110-73B2DF191F37}"/>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F92315F-C22B-4E7B-A015-4C12FB3A558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102144</xdr:rowOff>
    </xdr:from>
    <xdr:to>
      <xdr:col>85</xdr:col>
      <xdr:colOff>177800</xdr:colOff>
      <xdr:row>107</xdr:row>
      <xdr:rowOff>32294</xdr:rowOff>
    </xdr:to>
    <xdr:sp macro="" textlink="">
      <xdr:nvSpPr>
        <xdr:cNvPr id="681" name="楕円 680">
          <a:extLst>
            <a:ext uri="{FF2B5EF4-FFF2-40B4-BE49-F238E27FC236}">
              <a16:creationId xmlns:a16="http://schemas.microsoft.com/office/drawing/2014/main" id="{20CF51CF-37CE-4750-972E-5CA20A3AEF7B}"/>
            </a:ext>
          </a:extLst>
        </xdr:cNvPr>
        <xdr:cNvSpPr/>
      </xdr:nvSpPr>
      <xdr:spPr>
        <a:xfrm>
          <a:off x="14649450" y="182720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80571</xdr:rowOff>
    </xdr:from>
    <xdr:ext cx="405111" cy="259045"/>
    <xdr:sp macro="" textlink="">
      <xdr:nvSpPr>
        <xdr:cNvPr id="682" name="【庁舎】&#10;有形固定資産減価償却率該当値テキスト">
          <a:extLst>
            <a:ext uri="{FF2B5EF4-FFF2-40B4-BE49-F238E27FC236}">
              <a16:creationId xmlns:a16="http://schemas.microsoft.com/office/drawing/2014/main" id="{DAA659CC-C9B5-4B37-8C31-B5669A2090E8}"/>
            </a:ext>
          </a:extLst>
        </xdr:cNvPr>
        <xdr:cNvSpPr txBox="1"/>
      </xdr:nvSpPr>
      <xdr:spPr>
        <a:xfrm>
          <a:off x="14742160" y="18256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125005</xdr:rowOff>
    </xdr:from>
    <xdr:to>
      <xdr:col>81</xdr:col>
      <xdr:colOff>101600</xdr:colOff>
      <xdr:row>107</xdr:row>
      <xdr:rowOff>55155</xdr:rowOff>
    </xdr:to>
    <xdr:sp macro="" textlink="">
      <xdr:nvSpPr>
        <xdr:cNvPr id="683" name="楕円 682">
          <a:extLst>
            <a:ext uri="{FF2B5EF4-FFF2-40B4-BE49-F238E27FC236}">
              <a16:creationId xmlns:a16="http://schemas.microsoft.com/office/drawing/2014/main" id="{92E22E48-3446-49D6-A20A-0DF3896AB3A8}"/>
            </a:ext>
          </a:extLst>
        </xdr:cNvPr>
        <xdr:cNvSpPr/>
      </xdr:nvSpPr>
      <xdr:spPr>
        <a:xfrm>
          <a:off x="13887450" y="183006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152944</xdr:rowOff>
    </xdr:from>
    <xdr:to>
      <xdr:col>85</xdr:col>
      <xdr:colOff>127000</xdr:colOff>
      <xdr:row>107</xdr:row>
      <xdr:rowOff>4355</xdr:rowOff>
    </xdr:to>
    <xdr:cxnSp macro="">
      <xdr:nvCxnSpPr>
        <xdr:cNvPr id="684" name="直線コネクタ 683">
          <a:extLst>
            <a:ext uri="{FF2B5EF4-FFF2-40B4-BE49-F238E27FC236}">
              <a16:creationId xmlns:a16="http://schemas.microsoft.com/office/drawing/2014/main" id="{B6F3D01E-FFA4-471B-90DB-C40D1351B9D4}"/>
            </a:ext>
          </a:extLst>
        </xdr:cNvPr>
        <xdr:cNvCxnSpPr/>
      </xdr:nvCxnSpPr>
      <xdr:spPr>
        <a:xfrm flipV="1">
          <a:off x="13942060" y="18326644"/>
          <a:ext cx="762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92348</xdr:rowOff>
    </xdr:from>
    <xdr:to>
      <xdr:col>76</xdr:col>
      <xdr:colOff>165100</xdr:colOff>
      <xdr:row>107</xdr:row>
      <xdr:rowOff>22498</xdr:rowOff>
    </xdr:to>
    <xdr:sp macro="" textlink="">
      <xdr:nvSpPr>
        <xdr:cNvPr id="685" name="楕円 684">
          <a:extLst>
            <a:ext uri="{FF2B5EF4-FFF2-40B4-BE49-F238E27FC236}">
              <a16:creationId xmlns:a16="http://schemas.microsoft.com/office/drawing/2014/main" id="{EA222FA8-4F42-4F71-81E2-946C0CEE05AF}"/>
            </a:ext>
          </a:extLst>
        </xdr:cNvPr>
        <xdr:cNvSpPr/>
      </xdr:nvSpPr>
      <xdr:spPr>
        <a:xfrm>
          <a:off x="13089890" y="1826985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143148</xdr:rowOff>
    </xdr:from>
    <xdr:to>
      <xdr:col>81</xdr:col>
      <xdr:colOff>50800</xdr:colOff>
      <xdr:row>107</xdr:row>
      <xdr:rowOff>4355</xdr:rowOff>
    </xdr:to>
    <xdr:cxnSp macro="">
      <xdr:nvCxnSpPr>
        <xdr:cNvPr id="686" name="直線コネクタ 685">
          <a:extLst>
            <a:ext uri="{FF2B5EF4-FFF2-40B4-BE49-F238E27FC236}">
              <a16:creationId xmlns:a16="http://schemas.microsoft.com/office/drawing/2014/main" id="{C176AB67-C2FC-4883-9AA5-D0280227C397}"/>
            </a:ext>
          </a:extLst>
        </xdr:cNvPr>
        <xdr:cNvCxnSpPr/>
      </xdr:nvCxnSpPr>
      <xdr:spPr>
        <a:xfrm>
          <a:off x="13144500" y="18314943"/>
          <a:ext cx="79756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87" name="楕円 686">
          <a:extLst>
            <a:ext uri="{FF2B5EF4-FFF2-40B4-BE49-F238E27FC236}">
              <a16:creationId xmlns:a16="http://schemas.microsoft.com/office/drawing/2014/main" id="{D96975A1-A387-430C-8F55-517ECBEE4A64}"/>
            </a:ext>
          </a:extLst>
        </xdr:cNvPr>
        <xdr:cNvSpPr/>
      </xdr:nvSpPr>
      <xdr:spPr>
        <a:xfrm>
          <a:off x="12303760" y="1823121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112123</xdr:rowOff>
    </xdr:from>
    <xdr:to>
      <xdr:col>76</xdr:col>
      <xdr:colOff>114300</xdr:colOff>
      <xdr:row>106</xdr:row>
      <xdr:rowOff>143148</xdr:rowOff>
    </xdr:to>
    <xdr:cxnSp macro="">
      <xdr:nvCxnSpPr>
        <xdr:cNvPr id="688" name="直線コネクタ 687">
          <a:extLst>
            <a:ext uri="{FF2B5EF4-FFF2-40B4-BE49-F238E27FC236}">
              <a16:creationId xmlns:a16="http://schemas.microsoft.com/office/drawing/2014/main" id="{A29C466B-00E6-4DE1-AB5F-2D4EC3457B6A}"/>
            </a:ext>
          </a:extLst>
        </xdr:cNvPr>
        <xdr:cNvCxnSpPr/>
      </xdr:nvCxnSpPr>
      <xdr:spPr>
        <a:xfrm>
          <a:off x="12346940" y="18285823"/>
          <a:ext cx="79756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116839</xdr:rowOff>
    </xdr:from>
    <xdr:to>
      <xdr:col>67</xdr:col>
      <xdr:colOff>101600</xdr:colOff>
      <xdr:row>107</xdr:row>
      <xdr:rowOff>46989</xdr:rowOff>
    </xdr:to>
    <xdr:sp macro="" textlink="">
      <xdr:nvSpPr>
        <xdr:cNvPr id="689" name="楕円 688">
          <a:extLst>
            <a:ext uri="{FF2B5EF4-FFF2-40B4-BE49-F238E27FC236}">
              <a16:creationId xmlns:a16="http://schemas.microsoft.com/office/drawing/2014/main" id="{FAE8C3CF-57D2-48B7-AF51-0DE6C392DB54}"/>
            </a:ext>
          </a:extLst>
        </xdr:cNvPr>
        <xdr:cNvSpPr/>
      </xdr:nvSpPr>
      <xdr:spPr>
        <a:xfrm>
          <a:off x="11487150" y="182905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112123</xdr:rowOff>
    </xdr:from>
    <xdr:to>
      <xdr:col>71</xdr:col>
      <xdr:colOff>177800</xdr:colOff>
      <xdr:row>106</xdr:row>
      <xdr:rowOff>167639</xdr:rowOff>
    </xdr:to>
    <xdr:cxnSp macro="">
      <xdr:nvCxnSpPr>
        <xdr:cNvPr id="690" name="直線コネクタ 689">
          <a:extLst>
            <a:ext uri="{FF2B5EF4-FFF2-40B4-BE49-F238E27FC236}">
              <a16:creationId xmlns:a16="http://schemas.microsoft.com/office/drawing/2014/main" id="{726EE184-13D6-47B8-9531-B6AF4524F95B}"/>
            </a:ext>
          </a:extLst>
        </xdr:cNvPr>
        <xdr:cNvCxnSpPr/>
      </xdr:nvCxnSpPr>
      <xdr:spPr>
        <a:xfrm flipV="1">
          <a:off x="11541760" y="18285823"/>
          <a:ext cx="805180" cy="5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691" name="n_1aveValue【庁舎】&#10;有形固定資産減価償却率">
          <a:extLst>
            <a:ext uri="{FF2B5EF4-FFF2-40B4-BE49-F238E27FC236}">
              <a16:creationId xmlns:a16="http://schemas.microsoft.com/office/drawing/2014/main" id="{A90C54D1-7B3F-4C76-A774-759974540EA9}"/>
            </a:ext>
          </a:extLst>
        </xdr:cNvPr>
        <xdr:cNvSpPr txBox="1"/>
      </xdr:nvSpPr>
      <xdr:spPr>
        <a:xfrm>
          <a:off x="13738234" y="176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692" name="n_2aveValue【庁舎】&#10;有形固定資産減価償却率">
          <a:extLst>
            <a:ext uri="{FF2B5EF4-FFF2-40B4-BE49-F238E27FC236}">
              <a16:creationId xmlns:a16="http://schemas.microsoft.com/office/drawing/2014/main" id="{2BA9DFEE-56D7-44B3-9ABB-3DCEDB6C2054}"/>
            </a:ext>
          </a:extLst>
        </xdr:cNvPr>
        <xdr:cNvSpPr txBox="1"/>
      </xdr:nvSpPr>
      <xdr:spPr>
        <a:xfrm>
          <a:off x="1295718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693" name="n_3aveValue【庁舎】&#10;有形固定資産減価償却率">
          <a:extLst>
            <a:ext uri="{FF2B5EF4-FFF2-40B4-BE49-F238E27FC236}">
              <a16:creationId xmlns:a16="http://schemas.microsoft.com/office/drawing/2014/main" id="{516929DB-122C-4548-9EFC-F9B68F64C079}"/>
            </a:ext>
          </a:extLst>
        </xdr:cNvPr>
        <xdr:cNvSpPr txBox="1"/>
      </xdr:nvSpPr>
      <xdr:spPr>
        <a:xfrm>
          <a:off x="1217105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694" name="n_4aveValue【庁舎】&#10;有形固定資産減価償却率">
          <a:extLst>
            <a:ext uri="{FF2B5EF4-FFF2-40B4-BE49-F238E27FC236}">
              <a16:creationId xmlns:a16="http://schemas.microsoft.com/office/drawing/2014/main" id="{24106C4A-D81A-420E-90E1-9E43CAE7B048}"/>
            </a:ext>
          </a:extLst>
        </xdr:cNvPr>
        <xdr:cNvSpPr txBox="1"/>
      </xdr:nvSpPr>
      <xdr:spPr>
        <a:xfrm>
          <a:off x="11354444" y="1771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46282</xdr:rowOff>
    </xdr:from>
    <xdr:ext cx="405111" cy="259045"/>
    <xdr:sp macro="" textlink="">
      <xdr:nvSpPr>
        <xdr:cNvPr id="695" name="n_1mainValue【庁舎】&#10;有形固定資産減価償却率">
          <a:extLst>
            <a:ext uri="{FF2B5EF4-FFF2-40B4-BE49-F238E27FC236}">
              <a16:creationId xmlns:a16="http://schemas.microsoft.com/office/drawing/2014/main" id="{AE51F6C1-941B-4D8D-8B5C-93FBD74F8C07}"/>
            </a:ext>
          </a:extLst>
        </xdr:cNvPr>
        <xdr:cNvSpPr txBox="1"/>
      </xdr:nvSpPr>
      <xdr:spPr>
        <a:xfrm>
          <a:off x="13738234" y="1839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13625</xdr:rowOff>
    </xdr:from>
    <xdr:ext cx="405111" cy="259045"/>
    <xdr:sp macro="" textlink="">
      <xdr:nvSpPr>
        <xdr:cNvPr id="696" name="n_2mainValue【庁舎】&#10;有形固定資産減価償却率">
          <a:extLst>
            <a:ext uri="{FF2B5EF4-FFF2-40B4-BE49-F238E27FC236}">
              <a16:creationId xmlns:a16="http://schemas.microsoft.com/office/drawing/2014/main" id="{A8118D43-C867-4FBB-AA2F-B6C14A341771}"/>
            </a:ext>
          </a:extLst>
        </xdr:cNvPr>
        <xdr:cNvSpPr txBox="1"/>
      </xdr:nvSpPr>
      <xdr:spPr>
        <a:xfrm>
          <a:off x="12957184" y="1836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697" name="n_3mainValue【庁舎】&#10;有形固定資産減価償却率">
          <a:extLst>
            <a:ext uri="{FF2B5EF4-FFF2-40B4-BE49-F238E27FC236}">
              <a16:creationId xmlns:a16="http://schemas.microsoft.com/office/drawing/2014/main" id="{40393A48-D1B5-4919-8153-800BC8391A39}"/>
            </a:ext>
          </a:extLst>
        </xdr:cNvPr>
        <xdr:cNvSpPr txBox="1"/>
      </xdr:nvSpPr>
      <xdr:spPr>
        <a:xfrm>
          <a:off x="1217105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38116</xdr:rowOff>
    </xdr:from>
    <xdr:ext cx="405111" cy="259045"/>
    <xdr:sp macro="" textlink="">
      <xdr:nvSpPr>
        <xdr:cNvPr id="698" name="n_4mainValue【庁舎】&#10;有形固定資産減価償却率">
          <a:extLst>
            <a:ext uri="{FF2B5EF4-FFF2-40B4-BE49-F238E27FC236}">
              <a16:creationId xmlns:a16="http://schemas.microsoft.com/office/drawing/2014/main" id="{3A72F964-9881-42DE-868D-2615C770D9FA}"/>
            </a:ext>
          </a:extLst>
        </xdr:cNvPr>
        <xdr:cNvSpPr txBox="1"/>
      </xdr:nvSpPr>
      <xdr:spPr>
        <a:xfrm>
          <a:off x="113544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C102190D-E440-47F0-B822-5B8109F81E1E}"/>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811E3B7A-83EA-4B9B-8656-20C4B6978936}"/>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D5C22F97-A2A0-4E92-9838-40AE07FF0FB5}"/>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675E397A-7138-4298-B0DD-5D3404291976}"/>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1792E4F9-F4B3-4448-8E7A-8D0390BECBC4}"/>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C47705B7-C982-4356-A225-DC086E328AC3}"/>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8B8C62D2-67B4-4F82-98DC-685804390C45}"/>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41E0120F-368C-4160-918B-093CAE7C9E07}"/>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1EF1F100-1B05-471D-A60B-5482B11F6280}"/>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680792FD-41C0-4F50-8B96-FAE50AD43820}"/>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A970D52C-DD42-4A7D-90AA-B2C6AA663C9E}"/>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B2298A89-5046-44CD-90CF-48D6531E96BA}"/>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F54533CA-014E-4512-989A-EE05613136F4}"/>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9299AE1A-E1AD-48FB-9685-A1F94F091C94}"/>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97DC8A26-E300-459E-B41A-12C6F156D8F6}"/>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F74732A4-08DD-4678-8565-4CC40F6B1537}"/>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E03AB403-D6F0-4CC6-90C8-83CA5DEE3433}"/>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EDBF3688-A445-448C-AE92-229BADA64D76}"/>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28D98539-8C71-4CEE-BBEC-CB63114CB831}"/>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064A4C2C-125F-4985-8D9B-128C3D2323AE}"/>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4F7CED8F-CCB9-4895-8766-42FB2809D20E}"/>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30844AE7-45BA-4471-9428-9AF5B77F40B4}"/>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DD72507F-BB10-43B4-9E27-643EA5139DA2}"/>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5E654F77-6FFB-42C2-B3A1-7504AC1C7AB8}"/>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79CA5475-8EFC-48D4-A881-CE66486847AC}"/>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724" name="直線コネクタ 723">
          <a:extLst>
            <a:ext uri="{FF2B5EF4-FFF2-40B4-BE49-F238E27FC236}">
              <a16:creationId xmlns:a16="http://schemas.microsoft.com/office/drawing/2014/main" id="{B9676A14-1353-4C02-B92F-1565E937B006}"/>
            </a:ext>
          </a:extLst>
        </xdr:cNvPr>
        <xdr:cNvCxnSpPr/>
      </xdr:nvCxnSpPr>
      <xdr:spPr>
        <a:xfrm flipV="1">
          <a:off x="19947254" y="17143367"/>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725" name="【庁舎】&#10;一人当たり面積最小値テキスト">
          <a:extLst>
            <a:ext uri="{FF2B5EF4-FFF2-40B4-BE49-F238E27FC236}">
              <a16:creationId xmlns:a16="http://schemas.microsoft.com/office/drawing/2014/main" id="{9313DB5F-DFC1-488B-8B84-F42AF32D14C7}"/>
            </a:ext>
          </a:extLst>
        </xdr:cNvPr>
        <xdr:cNvSpPr txBox="1"/>
      </xdr:nvSpPr>
      <xdr:spPr>
        <a:xfrm>
          <a:off x="1998599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726" name="直線コネクタ 725">
          <a:extLst>
            <a:ext uri="{FF2B5EF4-FFF2-40B4-BE49-F238E27FC236}">
              <a16:creationId xmlns:a16="http://schemas.microsoft.com/office/drawing/2014/main" id="{7823E763-EA84-4EF7-B516-3F70A7F2CA18}"/>
            </a:ext>
          </a:extLst>
        </xdr:cNvPr>
        <xdr:cNvCxnSpPr/>
      </xdr:nvCxnSpPr>
      <xdr:spPr>
        <a:xfrm>
          <a:off x="19885660" y="18591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727" name="【庁舎】&#10;一人当たり面積最大値テキスト">
          <a:extLst>
            <a:ext uri="{FF2B5EF4-FFF2-40B4-BE49-F238E27FC236}">
              <a16:creationId xmlns:a16="http://schemas.microsoft.com/office/drawing/2014/main" id="{3EE2DDE2-D118-4083-ADD3-8A70304313AC}"/>
            </a:ext>
          </a:extLst>
        </xdr:cNvPr>
        <xdr:cNvSpPr txBox="1"/>
      </xdr:nvSpPr>
      <xdr:spPr>
        <a:xfrm>
          <a:off x="1998599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728" name="直線コネクタ 727">
          <a:extLst>
            <a:ext uri="{FF2B5EF4-FFF2-40B4-BE49-F238E27FC236}">
              <a16:creationId xmlns:a16="http://schemas.microsoft.com/office/drawing/2014/main" id="{CE28EADA-169D-452D-BAD0-DA3022F31DF8}"/>
            </a:ext>
          </a:extLst>
        </xdr:cNvPr>
        <xdr:cNvCxnSpPr/>
      </xdr:nvCxnSpPr>
      <xdr:spPr>
        <a:xfrm>
          <a:off x="19885660" y="17143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53176</xdr:rowOff>
    </xdr:from>
    <xdr:ext cx="469744" cy="259045"/>
    <xdr:sp macro="" textlink="">
      <xdr:nvSpPr>
        <xdr:cNvPr id="729" name="【庁舎】&#10;一人当たり面積平均値テキスト">
          <a:extLst>
            <a:ext uri="{FF2B5EF4-FFF2-40B4-BE49-F238E27FC236}">
              <a16:creationId xmlns:a16="http://schemas.microsoft.com/office/drawing/2014/main" id="{206DB4F8-D6E8-4BCB-813A-7BF7460C985B}"/>
            </a:ext>
          </a:extLst>
        </xdr:cNvPr>
        <xdr:cNvSpPr txBox="1"/>
      </xdr:nvSpPr>
      <xdr:spPr>
        <a:xfrm>
          <a:off x="19985990" y="1805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730" name="フローチャート: 判断 729">
          <a:extLst>
            <a:ext uri="{FF2B5EF4-FFF2-40B4-BE49-F238E27FC236}">
              <a16:creationId xmlns:a16="http://schemas.microsoft.com/office/drawing/2014/main" id="{A7644170-2381-4D83-A438-208024B683B0}"/>
            </a:ext>
          </a:extLst>
        </xdr:cNvPr>
        <xdr:cNvSpPr/>
      </xdr:nvSpPr>
      <xdr:spPr>
        <a:xfrm>
          <a:off x="19904710" y="1820209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731" name="フローチャート: 判断 730">
          <a:extLst>
            <a:ext uri="{FF2B5EF4-FFF2-40B4-BE49-F238E27FC236}">
              <a16:creationId xmlns:a16="http://schemas.microsoft.com/office/drawing/2014/main" id="{DB6FE576-AED6-4EBF-9B3C-E42ED5E30CDB}"/>
            </a:ext>
          </a:extLst>
        </xdr:cNvPr>
        <xdr:cNvSpPr/>
      </xdr:nvSpPr>
      <xdr:spPr>
        <a:xfrm>
          <a:off x="19161760" y="1805976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32" name="フローチャート: 判断 731">
          <a:extLst>
            <a:ext uri="{FF2B5EF4-FFF2-40B4-BE49-F238E27FC236}">
              <a16:creationId xmlns:a16="http://schemas.microsoft.com/office/drawing/2014/main" id="{A2CAE179-CB64-43B4-A2D6-5AAF62C3E5A0}"/>
            </a:ext>
          </a:extLst>
        </xdr:cNvPr>
        <xdr:cNvSpPr/>
      </xdr:nvSpPr>
      <xdr:spPr>
        <a:xfrm>
          <a:off x="18345150" y="180592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733" name="フローチャート: 判断 732">
          <a:extLst>
            <a:ext uri="{FF2B5EF4-FFF2-40B4-BE49-F238E27FC236}">
              <a16:creationId xmlns:a16="http://schemas.microsoft.com/office/drawing/2014/main" id="{65D7EC19-0049-4ECA-AB60-F7F7E4E15EDA}"/>
            </a:ext>
          </a:extLst>
        </xdr:cNvPr>
        <xdr:cNvSpPr/>
      </xdr:nvSpPr>
      <xdr:spPr>
        <a:xfrm>
          <a:off x="17547590" y="1808507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734" name="フローチャート: 判断 733">
          <a:extLst>
            <a:ext uri="{FF2B5EF4-FFF2-40B4-BE49-F238E27FC236}">
              <a16:creationId xmlns:a16="http://schemas.microsoft.com/office/drawing/2014/main" id="{054A2BBD-98FB-4DC5-91BA-3CFE3622EBB7}"/>
            </a:ext>
          </a:extLst>
        </xdr:cNvPr>
        <xdr:cNvSpPr/>
      </xdr:nvSpPr>
      <xdr:spPr>
        <a:xfrm>
          <a:off x="16761460" y="1809677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AE037B7-32E0-4113-B601-95F9747EDB98}"/>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95571434-EEF1-4EDD-8D36-12F9E93B1996}"/>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DBBBC0A2-3774-4296-ABED-053F7F80F7E5}"/>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40B7D5E-2B2F-4167-8D3D-5E031956C40F}"/>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45D5E7C-87B2-445D-BFC7-B7910C1312C1}"/>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740" name="楕円 739">
          <a:extLst>
            <a:ext uri="{FF2B5EF4-FFF2-40B4-BE49-F238E27FC236}">
              <a16:creationId xmlns:a16="http://schemas.microsoft.com/office/drawing/2014/main" id="{C5700FE3-2E92-44CB-9CA6-9BD0086A1E5F}"/>
            </a:ext>
          </a:extLst>
        </xdr:cNvPr>
        <xdr:cNvSpPr/>
      </xdr:nvSpPr>
      <xdr:spPr>
        <a:xfrm>
          <a:off x="19904710" y="1829571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98533</xdr:rowOff>
    </xdr:from>
    <xdr:ext cx="469744" cy="259045"/>
    <xdr:sp macro="" textlink="">
      <xdr:nvSpPr>
        <xdr:cNvPr id="741" name="【庁舎】&#10;一人当たり面積該当値テキスト">
          <a:extLst>
            <a:ext uri="{FF2B5EF4-FFF2-40B4-BE49-F238E27FC236}">
              <a16:creationId xmlns:a16="http://schemas.microsoft.com/office/drawing/2014/main" id="{3DBD7A05-E6C6-4820-9F1A-20799517909C}"/>
            </a:ext>
          </a:extLst>
        </xdr:cNvPr>
        <xdr:cNvSpPr txBox="1"/>
      </xdr:nvSpPr>
      <xdr:spPr>
        <a:xfrm>
          <a:off x="19985990" y="182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125005</xdr:rowOff>
    </xdr:from>
    <xdr:to>
      <xdr:col>112</xdr:col>
      <xdr:colOff>38100</xdr:colOff>
      <xdr:row>107</xdr:row>
      <xdr:rowOff>55155</xdr:rowOff>
    </xdr:to>
    <xdr:sp macro="" textlink="">
      <xdr:nvSpPr>
        <xdr:cNvPr id="742" name="楕円 741">
          <a:extLst>
            <a:ext uri="{FF2B5EF4-FFF2-40B4-BE49-F238E27FC236}">
              <a16:creationId xmlns:a16="http://schemas.microsoft.com/office/drawing/2014/main" id="{1346FE4B-35C6-4042-9963-133FFE1A2C92}"/>
            </a:ext>
          </a:extLst>
        </xdr:cNvPr>
        <xdr:cNvSpPr/>
      </xdr:nvSpPr>
      <xdr:spPr>
        <a:xfrm>
          <a:off x="19161760" y="183006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170906</xdr:rowOff>
    </xdr:from>
    <xdr:to>
      <xdr:col>116</xdr:col>
      <xdr:colOff>63500</xdr:colOff>
      <xdr:row>107</xdr:row>
      <xdr:rowOff>4355</xdr:rowOff>
    </xdr:to>
    <xdr:cxnSp macro="">
      <xdr:nvCxnSpPr>
        <xdr:cNvPr id="743" name="直線コネクタ 742">
          <a:extLst>
            <a:ext uri="{FF2B5EF4-FFF2-40B4-BE49-F238E27FC236}">
              <a16:creationId xmlns:a16="http://schemas.microsoft.com/office/drawing/2014/main" id="{BDF494EF-786F-45D7-97F0-8CBFD9EC1100}"/>
            </a:ext>
          </a:extLst>
        </xdr:cNvPr>
        <xdr:cNvCxnSpPr/>
      </xdr:nvCxnSpPr>
      <xdr:spPr>
        <a:xfrm flipV="1">
          <a:off x="19204940" y="18348416"/>
          <a:ext cx="74295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131536</xdr:rowOff>
    </xdr:from>
    <xdr:to>
      <xdr:col>107</xdr:col>
      <xdr:colOff>101600</xdr:colOff>
      <xdr:row>107</xdr:row>
      <xdr:rowOff>61686</xdr:rowOff>
    </xdr:to>
    <xdr:sp macro="" textlink="">
      <xdr:nvSpPr>
        <xdr:cNvPr id="744" name="楕円 743">
          <a:extLst>
            <a:ext uri="{FF2B5EF4-FFF2-40B4-BE49-F238E27FC236}">
              <a16:creationId xmlns:a16="http://schemas.microsoft.com/office/drawing/2014/main" id="{EE92BA62-7AE1-4F3B-8683-B1FD5ACA62D7}"/>
            </a:ext>
          </a:extLst>
        </xdr:cNvPr>
        <xdr:cNvSpPr/>
      </xdr:nvSpPr>
      <xdr:spPr>
        <a:xfrm>
          <a:off x="18345150" y="1830904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4355</xdr:rowOff>
    </xdr:from>
    <xdr:to>
      <xdr:col>111</xdr:col>
      <xdr:colOff>177800</xdr:colOff>
      <xdr:row>107</xdr:row>
      <xdr:rowOff>10886</xdr:rowOff>
    </xdr:to>
    <xdr:cxnSp macro="">
      <xdr:nvCxnSpPr>
        <xdr:cNvPr id="745" name="直線コネクタ 744">
          <a:extLst>
            <a:ext uri="{FF2B5EF4-FFF2-40B4-BE49-F238E27FC236}">
              <a16:creationId xmlns:a16="http://schemas.microsoft.com/office/drawing/2014/main" id="{E5FE2ECF-467B-4D25-BCC6-DACE295A8070}"/>
            </a:ext>
          </a:extLst>
        </xdr:cNvPr>
        <xdr:cNvCxnSpPr/>
      </xdr:nvCxnSpPr>
      <xdr:spPr>
        <a:xfrm flipV="1">
          <a:off x="18399760" y="18351410"/>
          <a:ext cx="80518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746" name="楕円 745">
          <a:extLst>
            <a:ext uri="{FF2B5EF4-FFF2-40B4-BE49-F238E27FC236}">
              <a16:creationId xmlns:a16="http://schemas.microsoft.com/office/drawing/2014/main" id="{32A27938-A559-438D-9301-27D750726F42}"/>
            </a:ext>
          </a:extLst>
        </xdr:cNvPr>
        <xdr:cNvSpPr/>
      </xdr:nvSpPr>
      <xdr:spPr>
        <a:xfrm>
          <a:off x="17547590" y="1830632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10886</xdr:rowOff>
    </xdr:from>
    <xdr:to>
      <xdr:col>107</xdr:col>
      <xdr:colOff>50800</xdr:colOff>
      <xdr:row>107</xdr:row>
      <xdr:rowOff>15784</xdr:rowOff>
    </xdr:to>
    <xdr:cxnSp macro="">
      <xdr:nvCxnSpPr>
        <xdr:cNvPr id="747" name="直線コネクタ 746">
          <a:extLst>
            <a:ext uri="{FF2B5EF4-FFF2-40B4-BE49-F238E27FC236}">
              <a16:creationId xmlns:a16="http://schemas.microsoft.com/office/drawing/2014/main" id="{FC8AAB1C-3181-4B2B-90AA-3BE35E4C00FF}"/>
            </a:ext>
          </a:extLst>
        </xdr:cNvPr>
        <xdr:cNvCxnSpPr/>
      </xdr:nvCxnSpPr>
      <xdr:spPr>
        <a:xfrm flipV="1">
          <a:off x="17602200" y="18357941"/>
          <a:ext cx="797560"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141332</xdr:rowOff>
    </xdr:from>
    <xdr:to>
      <xdr:col>98</xdr:col>
      <xdr:colOff>38100</xdr:colOff>
      <xdr:row>107</xdr:row>
      <xdr:rowOff>71482</xdr:rowOff>
    </xdr:to>
    <xdr:sp macro="" textlink="">
      <xdr:nvSpPr>
        <xdr:cNvPr id="748" name="楕円 747">
          <a:extLst>
            <a:ext uri="{FF2B5EF4-FFF2-40B4-BE49-F238E27FC236}">
              <a16:creationId xmlns:a16="http://schemas.microsoft.com/office/drawing/2014/main" id="{CDFB4979-DC6A-445A-A3CC-62391BA07C31}"/>
            </a:ext>
          </a:extLst>
        </xdr:cNvPr>
        <xdr:cNvSpPr/>
      </xdr:nvSpPr>
      <xdr:spPr>
        <a:xfrm>
          <a:off x="16761460" y="183131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15784</xdr:rowOff>
    </xdr:from>
    <xdr:to>
      <xdr:col>102</xdr:col>
      <xdr:colOff>114300</xdr:colOff>
      <xdr:row>107</xdr:row>
      <xdr:rowOff>20682</xdr:rowOff>
    </xdr:to>
    <xdr:cxnSp macro="">
      <xdr:nvCxnSpPr>
        <xdr:cNvPr id="749" name="直線コネクタ 748">
          <a:extLst>
            <a:ext uri="{FF2B5EF4-FFF2-40B4-BE49-F238E27FC236}">
              <a16:creationId xmlns:a16="http://schemas.microsoft.com/office/drawing/2014/main" id="{EE08173A-7439-41FD-ABA7-CA658E9504F5}"/>
            </a:ext>
          </a:extLst>
        </xdr:cNvPr>
        <xdr:cNvCxnSpPr/>
      </xdr:nvCxnSpPr>
      <xdr:spPr>
        <a:xfrm flipV="1">
          <a:off x="16804640" y="1836474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750" name="n_1aveValue【庁舎】&#10;一人当たり面積">
          <a:extLst>
            <a:ext uri="{FF2B5EF4-FFF2-40B4-BE49-F238E27FC236}">
              <a16:creationId xmlns:a16="http://schemas.microsoft.com/office/drawing/2014/main" id="{59786C93-1881-423C-8DBB-5F947010B69D}"/>
            </a:ext>
          </a:extLst>
        </xdr:cNvPr>
        <xdr:cNvSpPr txBox="1"/>
      </xdr:nvSpPr>
      <xdr:spPr>
        <a:xfrm>
          <a:off x="18982132" y="1784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751" name="n_2aveValue【庁舎】&#10;一人当たり面積">
          <a:extLst>
            <a:ext uri="{FF2B5EF4-FFF2-40B4-BE49-F238E27FC236}">
              <a16:creationId xmlns:a16="http://schemas.microsoft.com/office/drawing/2014/main" id="{F59CB259-CF85-4797-AD2B-42EB2D4B2018}"/>
            </a:ext>
          </a:extLst>
        </xdr:cNvPr>
        <xdr:cNvSpPr txBox="1"/>
      </xdr:nvSpPr>
      <xdr:spPr>
        <a:xfrm>
          <a:off x="18182032" y="1783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752" name="n_3aveValue【庁舎】&#10;一人当たり面積">
          <a:extLst>
            <a:ext uri="{FF2B5EF4-FFF2-40B4-BE49-F238E27FC236}">
              <a16:creationId xmlns:a16="http://schemas.microsoft.com/office/drawing/2014/main" id="{571CE0C3-5D09-4AFE-8547-0352AC7E374F}"/>
            </a:ext>
          </a:extLst>
        </xdr:cNvPr>
        <xdr:cNvSpPr txBox="1"/>
      </xdr:nvSpPr>
      <xdr:spPr>
        <a:xfrm>
          <a:off x="17384472" y="1785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753" name="n_4aveValue【庁舎】&#10;一人当たり面積">
          <a:extLst>
            <a:ext uri="{FF2B5EF4-FFF2-40B4-BE49-F238E27FC236}">
              <a16:creationId xmlns:a16="http://schemas.microsoft.com/office/drawing/2014/main" id="{D8EEABCC-D5AD-47B6-BB3E-3688A5623C2C}"/>
            </a:ext>
          </a:extLst>
        </xdr:cNvPr>
        <xdr:cNvSpPr txBox="1"/>
      </xdr:nvSpPr>
      <xdr:spPr>
        <a:xfrm>
          <a:off x="1658881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46282</xdr:rowOff>
    </xdr:from>
    <xdr:ext cx="469744" cy="259045"/>
    <xdr:sp macro="" textlink="">
      <xdr:nvSpPr>
        <xdr:cNvPr id="754" name="n_1mainValue【庁舎】&#10;一人当たり面積">
          <a:extLst>
            <a:ext uri="{FF2B5EF4-FFF2-40B4-BE49-F238E27FC236}">
              <a16:creationId xmlns:a16="http://schemas.microsoft.com/office/drawing/2014/main" id="{659C1167-A90C-47BF-A354-DE8A9B2ABE34}"/>
            </a:ext>
          </a:extLst>
        </xdr:cNvPr>
        <xdr:cNvSpPr txBox="1"/>
      </xdr:nvSpPr>
      <xdr:spPr>
        <a:xfrm>
          <a:off x="18982132" y="1839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52813</xdr:rowOff>
    </xdr:from>
    <xdr:ext cx="469744" cy="259045"/>
    <xdr:sp macro="" textlink="">
      <xdr:nvSpPr>
        <xdr:cNvPr id="755" name="n_2mainValue【庁舎】&#10;一人当たり面積">
          <a:extLst>
            <a:ext uri="{FF2B5EF4-FFF2-40B4-BE49-F238E27FC236}">
              <a16:creationId xmlns:a16="http://schemas.microsoft.com/office/drawing/2014/main" id="{321CD9DD-7219-4137-B17D-7E02738B9840}"/>
            </a:ext>
          </a:extLst>
        </xdr:cNvPr>
        <xdr:cNvSpPr txBox="1"/>
      </xdr:nvSpPr>
      <xdr:spPr>
        <a:xfrm>
          <a:off x="18182032" y="184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57711</xdr:rowOff>
    </xdr:from>
    <xdr:ext cx="469744" cy="259045"/>
    <xdr:sp macro="" textlink="">
      <xdr:nvSpPr>
        <xdr:cNvPr id="756" name="n_3mainValue【庁舎】&#10;一人当たり面積">
          <a:extLst>
            <a:ext uri="{FF2B5EF4-FFF2-40B4-BE49-F238E27FC236}">
              <a16:creationId xmlns:a16="http://schemas.microsoft.com/office/drawing/2014/main" id="{6BD3C6B2-A6D2-4B7D-9EB3-190C164F4624}"/>
            </a:ext>
          </a:extLst>
        </xdr:cNvPr>
        <xdr:cNvSpPr txBox="1"/>
      </xdr:nvSpPr>
      <xdr:spPr>
        <a:xfrm>
          <a:off x="17384472" y="183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62609</xdr:rowOff>
    </xdr:from>
    <xdr:ext cx="469744" cy="259045"/>
    <xdr:sp macro="" textlink="">
      <xdr:nvSpPr>
        <xdr:cNvPr id="757" name="n_4mainValue【庁舎】&#10;一人当たり面積">
          <a:extLst>
            <a:ext uri="{FF2B5EF4-FFF2-40B4-BE49-F238E27FC236}">
              <a16:creationId xmlns:a16="http://schemas.microsoft.com/office/drawing/2014/main" id="{F8182C44-2134-41BA-AB08-C9D5B21E05D6}"/>
            </a:ext>
          </a:extLst>
        </xdr:cNvPr>
        <xdr:cNvSpPr txBox="1"/>
      </xdr:nvSpPr>
      <xdr:spPr>
        <a:xfrm>
          <a:off x="16588817" y="1840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FE38518D-3464-44FE-8216-858DF3206463}"/>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7E81E47-97BC-4E40-8B0F-42C69185A200}"/>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173075D2-D632-43F8-AB4D-BE7069299952}"/>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類似団体と比較して特に有形固定資産減価償却率の高い施設は庁舎である。</a:t>
          </a:r>
        </a:p>
        <a:p>
          <a:r>
            <a:rPr kumimoji="1" lang="ja-JP" altLang="en-US" sz="1300">
              <a:latin typeface="ＭＳ Ｐゴシック" panose="020B0600070205080204" pitchFamily="50" charset="-128"/>
              <a:ea typeface="ＭＳ Ｐゴシック" panose="020B0600070205080204" pitchFamily="50" charset="-128"/>
            </a:rPr>
            <a:t>３つある庁舎のうち夷隅庁舎と岬庁舎は築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年以上経過しており、老朽化が顕著であるため、岬庁舎については令和４年度までに岬公民館との複合化を行い、既存施設の除却を行う。今後は夷隅庁舎についても改修、複合化の検討を進めていく。</a:t>
          </a:r>
        </a:p>
        <a:p>
          <a:r>
            <a:rPr kumimoji="1" lang="ja-JP" altLang="en-US" sz="1300">
              <a:latin typeface="ＭＳ Ｐゴシック" panose="020B0600070205080204" pitchFamily="50" charset="-128"/>
              <a:ea typeface="ＭＳ Ｐゴシック" panose="020B0600070205080204" pitchFamily="50" charset="-128"/>
            </a:rPr>
            <a:t>保健センターは大原庁舎、岬ふれあい会館に併設されており、令和３年度に岬ふれあい会館の改修を行ったことで保健センター・保健所の有形固定資産減価償却率は令和２年度と比較して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体育館については、令和元年度に固定資産減価償却率が改善しているが、これは大規模改修工事が完了し、長寿命化が図られたことによるものである。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36,575
36,000
157.50
19,886,954
18,599,957
1,096,809
11,476,408
16,933,162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回り、全国平均からは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ポイント下回っている。指数は年々減少しており、急速に進んでいる少子高齢化や市内に中心となる産業がないことなどにより、財政基盤が弱くなっていることが要因である。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の対策として、これまで取り組んできた施策を生かし、引き続き地域の魅力アップを図り、移住・定住者を増やしていく。また、企業誘致等により、働く場所の確保と産業の発展を図り、長期的な税収の確保につなげ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110672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93435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76200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31949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類似団体平均、全国平均、千葉県平均を全て下回っている。比率が前年度から</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ポイント減少したのは、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分子である経常経費充当一般財源の増加（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ポイント）に対し分母である経常一般財源の増加（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ポイント）が上回ったためである。増加の主なものは、歳入では臨時財政対策債発行可能額の増加が大きく、歳出では被保険者数の増による特別会計への繰出金の増加が影響している。</a:t>
          </a:r>
        </a:p>
        <a:p>
          <a:r>
            <a:rPr kumimoji="1" lang="ja-JP" altLang="en-US" sz="1300">
              <a:latin typeface="ＭＳ Ｐゴシック" panose="020B0600070205080204" pitchFamily="50" charset="-128"/>
              <a:ea typeface="ＭＳ Ｐゴシック" panose="020B0600070205080204" pitchFamily="50" charset="-128"/>
            </a:rPr>
            <a:t>　高齢化により扶助費等は増加傾向にあるので、一層の事業精査を行うなど経常経費の抑制に努めていく。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62</xdr:row>
      <xdr:rowOff>60537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36530"/>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63</xdr:row>
      <xdr:rowOff>74083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9043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63</xdr:row>
      <xdr:rowOff>122344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754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69004</xdr:rowOff>
    </xdr:from>
    <xdr:to>
      <xdr:col>15</xdr:col>
      <xdr:colOff>133350</xdr:colOff>
      <xdr:row>64</xdr:row>
      <xdr:rowOff>170604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63</xdr:row>
      <xdr:rowOff>122344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0652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71544</xdr:rowOff>
    </xdr:from>
    <xdr:to>
      <xdr:col>11</xdr:col>
      <xdr:colOff>82550</xdr:colOff>
      <xdr:row>64</xdr:row>
      <xdr:rowOff>1694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円増加しているが、類似団体平均を</a:t>
          </a:r>
          <a:r>
            <a:rPr kumimoji="1" lang="en-US" altLang="ja-JP" sz="1300">
              <a:latin typeface="ＭＳ Ｐゴシック" panose="020B0600070205080204" pitchFamily="50" charset="-128"/>
              <a:ea typeface="ＭＳ Ｐゴシック" panose="020B0600070205080204" pitchFamily="50" charset="-128"/>
            </a:rPr>
            <a:t>19,555</a:t>
          </a:r>
          <a:r>
            <a:rPr kumimoji="1" lang="ja-JP" altLang="en-US" sz="1300">
              <a:latin typeface="ＭＳ Ｐゴシック" panose="020B0600070205080204" pitchFamily="50" charset="-128"/>
              <a:ea typeface="ＭＳ Ｐゴシック" panose="020B0600070205080204" pitchFamily="50" charset="-128"/>
            </a:rPr>
            <a:t>円下回っている。会計年度任用職員の報酬及び期末手当の増額により人件費が若干増加したことに加え、人口の減少が影響している。物件費は前年度と比較し減少したが、多くの公共施設で老朽化が進んでいるため、公共施設の個別計画等に基づき、統廃合や長寿命化を図り、さらに経費の削減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50628</xdr:rowOff>
    </xdr:from>
    <xdr:to>
      <xdr:col>23</xdr:col>
      <xdr:colOff>133350</xdr:colOff>
      <xdr:row>81</xdr:row>
      <xdr:rowOff>52696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38078"/>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1305</xdr:rowOff>
    </xdr:from>
    <xdr:to>
      <xdr:col>19</xdr:col>
      <xdr:colOff>133350</xdr:colOff>
      <xdr:row>81</xdr:row>
      <xdr:rowOff>50628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88755"/>
          <a:ext cx="889000" cy="4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132578</xdr:rowOff>
    </xdr:from>
    <xdr:to>
      <xdr:col>19</xdr:col>
      <xdr:colOff>184150</xdr:colOff>
      <xdr:row>82</xdr:row>
      <xdr:rowOff>62728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47505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151498</xdr:rowOff>
    </xdr:from>
    <xdr:to>
      <xdr:col>15</xdr:col>
      <xdr:colOff>82550</xdr:colOff>
      <xdr:row>81</xdr:row>
      <xdr:rowOff>1305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67498"/>
          <a:ext cx="889000" cy="2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76350</xdr:rowOff>
    </xdr:from>
    <xdr:to>
      <xdr:col>15</xdr:col>
      <xdr:colOff>133350</xdr:colOff>
      <xdr:row>82</xdr:row>
      <xdr:rowOff>6500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162727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133928</xdr:rowOff>
    </xdr:from>
    <xdr:to>
      <xdr:col>11</xdr:col>
      <xdr:colOff>31750</xdr:colOff>
      <xdr:row>80</xdr:row>
      <xdr:rowOff>151498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49928"/>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54561</xdr:rowOff>
    </xdr:from>
    <xdr:to>
      <xdr:col>11</xdr:col>
      <xdr:colOff>82550</xdr:colOff>
      <xdr:row>81</xdr:row>
      <xdr:rowOff>156161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140938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39622</xdr:rowOff>
    </xdr:from>
    <xdr:to>
      <xdr:col>7</xdr:col>
      <xdr:colOff>31750</xdr:colOff>
      <xdr:row>81</xdr:row>
      <xdr:rowOff>141222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125999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1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1896</xdr:rowOff>
    </xdr:from>
    <xdr:to>
      <xdr:col>23</xdr:col>
      <xdr:colOff>184150</xdr:colOff>
      <xdr:row>81</xdr:row>
      <xdr:rowOff>103496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8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18423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3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171278</xdr:rowOff>
    </xdr:from>
    <xdr:to>
      <xdr:col>19</xdr:col>
      <xdr:colOff>184150</xdr:colOff>
      <xdr:row>81</xdr:row>
      <xdr:rowOff>101428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8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111605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56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121955</xdr:rowOff>
    </xdr:from>
    <xdr:to>
      <xdr:col>15</xdr:col>
      <xdr:colOff>133350</xdr:colOff>
      <xdr:row>81</xdr:row>
      <xdr:rowOff>52105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3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62282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0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100698</xdr:rowOff>
    </xdr:from>
    <xdr:to>
      <xdr:col>11</xdr:col>
      <xdr:colOff>82550</xdr:colOff>
      <xdr:row>81</xdr:row>
      <xdr:rowOff>30848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1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41025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8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83128</xdr:rowOff>
    </xdr:from>
    <xdr:to>
      <xdr:col>7</xdr:col>
      <xdr:colOff>31750</xdr:colOff>
      <xdr:row>81</xdr:row>
      <xdr:rowOff>13278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23455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ポイント、全国市平均より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ポイント高くなっている。今後も人事院勧告や千葉県人事委員会勧告を基本として適正な給与制度の確立を図っていく。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15421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7601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32657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49893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定員適正化計画を策定し、計画に掲げている削減数を上回る人数を削減してきたことにより、類似団体平均より</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人少なくなっている。今後も引き続き事務事業の見直しや計画的な職員採用を行うなど、行政サービスを維持しながら、定員管理の適正化に努める。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50334</xdr:rowOff>
    </xdr:from>
    <xdr:to>
      <xdr:col>81</xdr:col>
      <xdr:colOff>44450</xdr:colOff>
      <xdr:row>60</xdr:row>
      <xdr:rowOff>55563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37334"/>
          <a:ext cx="8382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41084</xdr:rowOff>
    </xdr:from>
    <xdr:to>
      <xdr:col>77</xdr:col>
      <xdr:colOff>44450</xdr:colOff>
      <xdr:row>60</xdr:row>
      <xdr:rowOff>50334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28084"/>
          <a:ext cx="8890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65490</xdr:rowOff>
    </xdr:from>
    <xdr:to>
      <xdr:col>77</xdr:col>
      <xdr:colOff>95250</xdr:colOff>
      <xdr:row>60</xdr:row>
      <xdr:rowOff>167090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151867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3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41084</xdr:rowOff>
    </xdr:from>
    <xdr:to>
      <xdr:col>72</xdr:col>
      <xdr:colOff>203200</xdr:colOff>
      <xdr:row>60</xdr:row>
      <xdr:rowOff>44302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328084"/>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62272</xdr:rowOff>
    </xdr:from>
    <xdr:to>
      <xdr:col>73</xdr:col>
      <xdr:colOff>44450</xdr:colOff>
      <xdr:row>60</xdr:row>
      <xdr:rowOff>163872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148649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39476</xdr:rowOff>
    </xdr:from>
    <xdr:to>
      <xdr:col>68</xdr:col>
      <xdr:colOff>152400</xdr:colOff>
      <xdr:row>60</xdr:row>
      <xdr:rowOff>44302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2647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57848</xdr:rowOff>
    </xdr:from>
    <xdr:to>
      <xdr:col>68</xdr:col>
      <xdr:colOff>203200</xdr:colOff>
      <xdr:row>60</xdr:row>
      <xdr:rowOff>159448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144225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57446</xdr:rowOff>
    </xdr:from>
    <xdr:to>
      <xdr:col>64</xdr:col>
      <xdr:colOff>152400</xdr:colOff>
      <xdr:row>60</xdr:row>
      <xdr:rowOff>159046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143823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21290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3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170984</xdr:rowOff>
    </xdr:from>
    <xdr:to>
      <xdr:col>77</xdr:col>
      <xdr:colOff>95250</xdr:colOff>
      <xdr:row>60</xdr:row>
      <xdr:rowOff>101134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111311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55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161734</xdr:rowOff>
    </xdr:from>
    <xdr:to>
      <xdr:col>73</xdr:col>
      <xdr:colOff>44450</xdr:colOff>
      <xdr:row>60</xdr:row>
      <xdr:rowOff>91884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102061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4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164952</xdr:rowOff>
    </xdr:from>
    <xdr:to>
      <xdr:col>68</xdr:col>
      <xdr:colOff>203200</xdr:colOff>
      <xdr:row>60</xdr:row>
      <xdr:rowOff>95102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105279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4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160126</xdr:rowOff>
    </xdr:from>
    <xdr:to>
      <xdr:col>64</xdr:col>
      <xdr:colOff>152400</xdr:colOff>
      <xdr:row>60</xdr:row>
      <xdr:rowOff>90276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100453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4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ポイント減少した。全国平均より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ポイント、千葉県平均より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ポイント高くなっているが、類似団体平均より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ポイント低くなっている。　</a:t>
          </a:r>
        </a:p>
        <a:p>
          <a:r>
            <a:rPr kumimoji="1" lang="ja-JP" altLang="en-US" sz="1300">
              <a:latin typeface="ＭＳ Ｐゴシック" panose="020B0600070205080204" pitchFamily="50" charset="-128"/>
              <a:ea typeface="ＭＳ Ｐゴシック" panose="020B0600070205080204" pitchFamily="50" charset="-128"/>
            </a:rPr>
            <a:t>　今後も岬公民館改修・岬庁舎解体整備事業など合併特例債を活用した事業を予定していることから実質公債費比率に注視しながら、計画的な地方債発行に努め、財政の健全化に努める。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140546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4586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164677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6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42</xdr:row>
      <xdr:rowOff>25400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9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95250</xdr:rowOff>
    </xdr:from>
    <xdr:to>
      <xdr:col>73</xdr:col>
      <xdr:colOff>44450</xdr:colOff>
      <xdr:row>43</xdr:row>
      <xdr:rowOff>25400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49530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2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103294</xdr:rowOff>
    </xdr:from>
    <xdr:to>
      <xdr:col>68</xdr:col>
      <xdr:colOff>203200</xdr:colOff>
      <xdr:row>43</xdr:row>
      <xdr:rowOff>33444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82144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110507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財政調整基金の積み立てにより充当可能基金が増加し、前年度と比較して</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ポイント減少した。また将来負担比率は年々減少しており、類似団体平均を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今後も充当可能基金の増加に努め、地方債発行についても極力交付税措置の多い起債を選択し、財政の健全化に努める。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153755</xdr:rowOff>
    </xdr:from>
    <xdr:to>
      <xdr:col>81</xdr:col>
      <xdr:colOff>44450</xdr:colOff>
      <xdr:row>15</xdr:row>
      <xdr:rowOff>70781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54055"/>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70781</xdr:rowOff>
    </xdr:from>
    <xdr:to>
      <xdr:col>77</xdr:col>
      <xdr:colOff>44450</xdr:colOff>
      <xdr:row>15</xdr:row>
      <xdr:rowOff>99737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64253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81915</xdr:rowOff>
    </xdr:from>
    <xdr:to>
      <xdr:col>77</xdr:col>
      <xdr:colOff>95250</xdr:colOff>
      <xdr:row>16</xdr:row>
      <xdr:rowOff>12065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168292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74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99737</xdr:rowOff>
    </xdr:from>
    <xdr:to>
      <xdr:col>72</xdr:col>
      <xdr:colOff>203200</xdr:colOff>
      <xdr:row>15</xdr:row>
      <xdr:rowOff>168106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671487"/>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143044</xdr:rowOff>
    </xdr:from>
    <xdr:to>
      <xdr:col>73</xdr:col>
      <xdr:colOff>44450</xdr:colOff>
      <xdr:row>16</xdr:row>
      <xdr:rowOff>73194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1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57971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80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168106</xdr:rowOff>
    </xdr:from>
    <xdr:to>
      <xdr:col>68</xdr:col>
      <xdr:colOff>152400</xdr:colOff>
      <xdr:row>16</xdr:row>
      <xdr:rowOff>31242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739856"/>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134197</xdr:rowOff>
    </xdr:from>
    <xdr:to>
      <xdr:col>68</xdr:col>
      <xdr:colOff>203200</xdr:colOff>
      <xdr:row>16</xdr:row>
      <xdr:rowOff>64347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49124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6181</xdr:rowOff>
    </xdr:from>
    <xdr:to>
      <xdr:col>64</xdr:col>
      <xdr:colOff>152400</xdr:colOff>
      <xdr:row>16</xdr:row>
      <xdr:rowOff>107781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74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92558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83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102955</xdr:rowOff>
    </xdr:from>
    <xdr:to>
      <xdr:col>81</xdr:col>
      <xdr:colOff>95250</xdr:colOff>
      <xdr:row>15</xdr:row>
      <xdr:rowOff>33105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119482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4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19981</xdr:rowOff>
    </xdr:from>
    <xdr:to>
      <xdr:col>77</xdr:col>
      <xdr:colOff>95250</xdr:colOff>
      <xdr:row>15</xdr:row>
      <xdr:rowOff>121581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131758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48937</xdr:rowOff>
    </xdr:from>
    <xdr:to>
      <xdr:col>73</xdr:col>
      <xdr:colOff>44450</xdr:colOff>
      <xdr:row>15</xdr:row>
      <xdr:rowOff>150537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160714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6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151892</xdr:rowOff>
    </xdr:from>
    <xdr:to>
      <xdr:col>64</xdr:col>
      <xdr:colOff>152400</xdr:colOff>
      <xdr:row>16</xdr:row>
      <xdr:rowOff>82042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92219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49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36,575
36,000
157.50
19,886,954
18,599,957
1,096,809
11,476,408
16,933,162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ポイント減少し、類似団体平均、全国平均、千葉県平均を全て下回っている。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今後も引き続き、定員適正化計画に基づき、定員管理の適正化に取り組んでいく。さらに職員の人材育成にも取り組み、業務の効率化を図っていく。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37</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357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4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ポイント、千葉県平均を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しかしながら、今後は事務事業の効率化や情報化の推進により、業務委託等の物件費の増加が見込まれることから、委託内容の見直し等を十分に行い、比率の上昇を抑えていく。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66040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482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0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644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5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ポイント減少し、類似団体平均、全国平均、千葉県平均を全て下回っている。医療扶助費対象者の減少が要因となり、前年度より若干の減少となった。</a:t>
          </a:r>
        </a:p>
        <a:p>
          <a:r>
            <a:rPr kumimoji="1" lang="ja-JP" altLang="en-US" sz="1300">
              <a:latin typeface="ＭＳ Ｐゴシック" panose="020B0600070205080204" pitchFamily="50" charset="-128"/>
              <a:ea typeface="ＭＳ Ｐゴシック" panose="020B0600070205080204" pitchFamily="50" charset="-128"/>
            </a:rPr>
            <a:t>　今後も事業精査や生活保護資格審査の厳格化、適正化を進めていくことで扶助費の適正化に努める。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98425</xdr:rowOff>
    </xdr:from>
    <xdr:to>
      <xdr:col>24</xdr:col>
      <xdr:colOff>25400</xdr:colOff>
      <xdr:row>53</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852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41275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2519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123825</xdr:rowOff>
    </xdr:from>
    <xdr:to>
      <xdr:col>15</xdr:col>
      <xdr:colOff>149225</xdr:colOff>
      <xdr:row>56</xdr:row>
      <xdr:rowOff>53975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38752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155575</xdr:rowOff>
    </xdr:from>
    <xdr:to>
      <xdr:col>11</xdr:col>
      <xdr:colOff>9525</xdr:colOff>
      <xdr:row>54</xdr:row>
      <xdr:rowOff>41275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424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85725</xdr:rowOff>
    </xdr:from>
    <xdr:to>
      <xdr:col>11</xdr:col>
      <xdr:colOff>60325</xdr:colOff>
      <xdr:row>56</xdr:row>
      <xdr:rowOff>15875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0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47625</xdr:rowOff>
    </xdr:from>
    <xdr:to>
      <xdr:col>24</xdr:col>
      <xdr:colOff>76200</xdr:colOff>
      <xdr:row>53</xdr:row>
      <xdr:rowOff>149225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127652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4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161925</xdr:rowOff>
    </xdr:from>
    <xdr:to>
      <xdr:col>11</xdr:col>
      <xdr:colOff>60325</xdr:colOff>
      <xdr:row>54</xdr:row>
      <xdr:rowOff>92075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102252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104775</xdr:rowOff>
    </xdr:from>
    <xdr:to>
      <xdr:col>6</xdr:col>
      <xdr:colOff>171450</xdr:colOff>
      <xdr:row>54</xdr:row>
      <xdr:rowOff>34925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45102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ポイント、全国平均を</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ポイント、千葉県平均を</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ポイント下回っている。前年度から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ポイント増加しており、主な要因は後期高齢者の医療給付の増加により後期高齢者医療特別会計への繰出金が増加したことによるものである。</a:t>
          </a:r>
        </a:p>
        <a:p>
          <a:r>
            <a:rPr kumimoji="1" lang="ja-JP" altLang="en-US" sz="1200">
              <a:latin typeface="ＭＳ Ｐゴシック" panose="020B0600070205080204" pitchFamily="50" charset="-128"/>
              <a:ea typeface="ＭＳ Ｐゴシック" panose="020B0600070205080204" pitchFamily="50" charset="-128"/>
            </a:rPr>
            <a:t>　今後は一層の高齢化が進むことから、後期高齢者医療特別会計や介護保険特別会計への繰出金が更なる増加が見込まれるため、保険料の適正化を図るなど、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1815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92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34472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143328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635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121557</xdr:rowOff>
    </xdr:from>
    <xdr:to>
      <xdr:col>69</xdr:col>
      <xdr:colOff>92075</xdr:colOff>
      <xdr:row>56</xdr:row>
      <xdr:rowOff>143328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22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122465</xdr:rowOff>
    </xdr:from>
    <xdr:to>
      <xdr:col>82</xdr:col>
      <xdr:colOff>158750</xdr:colOff>
      <xdr:row>56</xdr:row>
      <xdr:rowOff>52615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138992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111578</xdr:rowOff>
    </xdr:from>
    <xdr:to>
      <xdr:col>78</xdr:col>
      <xdr:colOff>120650</xdr:colOff>
      <xdr:row>56</xdr:row>
      <xdr:rowOff>41728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51905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70757</xdr:rowOff>
    </xdr:from>
    <xdr:to>
      <xdr:col>65</xdr:col>
      <xdr:colOff>53975</xdr:colOff>
      <xdr:row>57</xdr:row>
      <xdr:rowOff>907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11084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消防、病院、水道事業などの広域的な行政経費に対する負担金が多額であり、類似団体平均、全国平均、千葉県平均を大きく上回っているが、消防施設改修工事の終了に伴い一部事務組合への補助が減少したため、前年度と比較して</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ポイントの減少となった。単独事業で行っている各種団体への補助金については増加傾向にあるので、今後も補助金に関する基本方針に基づき、適正に処理していくとともに、定期的な見直しを行っていく。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62992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5278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72136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5780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38</xdr:row>
      <xdr:rowOff>149860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5872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113284</xdr:rowOff>
    </xdr:from>
    <xdr:to>
      <xdr:col>69</xdr:col>
      <xdr:colOff>92075</xdr:colOff>
      <xdr:row>38</xdr:row>
      <xdr:rowOff>149860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6283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62484</xdr:rowOff>
    </xdr:from>
    <xdr:to>
      <xdr:col>65</xdr:col>
      <xdr:colOff>53975</xdr:colOff>
      <xdr:row>38</xdr:row>
      <xdr:rowOff>164084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148861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ポイント減少した。類似団体平均を</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ポイント、全国平均を</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ポイント下回っているが、千葉県平均を</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ポイント上回っている。減少した主な要因は償還利子が減少したことに加え、分母である経常一般財源の地方消費税交付金の若干増加したことが影響している。</a:t>
          </a:r>
        </a:p>
        <a:p>
          <a:r>
            <a:rPr kumimoji="1" lang="ja-JP" altLang="en-US" sz="1200">
              <a:latin typeface="ＭＳ Ｐゴシック" panose="020B0600070205080204" pitchFamily="50" charset="-128"/>
              <a:ea typeface="ＭＳ Ｐゴシック" panose="020B0600070205080204" pitchFamily="50" charset="-128"/>
            </a:rPr>
            <a:t>　しかしながら、今後も岬公民館改修・岬庁舎解体整備事業など合併特例債を活用した事業を予定しており、公債費の増加が見込まれることから必要最低限の借入れを行っていく必要がある。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113285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061187"/>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159004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434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5842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xdr:rowOff>
    </xdr:from>
    <xdr:to>
      <xdr:col>15</xdr:col>
      <xdr:colOff>149225</xdr:colOff>
      <xdr:row>78</xdr:row>
      <xdr:rowOff>104648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14987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xdr:rowOff>
    </xdr:from>
    <xdr:to>
      <xdr:col>11</xdr:col>
      <xdr:colOff>60325</xdr:colOff>
      <xdr:row>78</xdr:row>
      <xdr:rowOff>104648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ポイント、全国平均を</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ポイント、千葉県平均を</a:t>
          </a:r>
          <a:r>
            <a:rPr kumimoji="1" lang="en-US" altLang="ja-JP" sz="1200">
              <a:latin typeface="ＭＳ Ｐゴシック" panose="020B0600070205080204" pitchFamily="50" charset="-128"/>
              <a:ea typeface="ＭＳ Ｐゴシック" panose="020B0600070205080204" pitchFamily="50" charset="-128"/>
            </a:rPr>
            <a:t>6.9</a:t>
          </a:r>
          <a:r>
            <a:rPr kumimoji="1" lang="ja-JP" altLang="en-US" sz="1200">
              <a:latin typeface="ＭＳ Ｐゴシック" panose="020B0600070205080204" pitchFamily="50" charset="-128"/>
              <a:ea typeface="ＭＳ Ｐゴシック" panose="020B0600070205080204" pitchFamily="50" charset="-128"/>
            </a:rPr>
            <a:t>ポイント下回っている。前年度からは</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ポイント減少しており、</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主な要因は、臨時財政対策債発行可能額の増に加え、地方税や地方消費税交付金の増により分母である経常一般財源が約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千万円増加したことによるものである。</a:t>
          </a:r>
        </a:p>
        <a:p>
          <a:r>
            <a:rPr kumimoji="1" lang="ja-JP" altLang="en-US" sz="1200">
              <a:latin typeface="ＭＳ Ｐゴシック" panose="020B0600070205080204" pitchFamily="50" charset="-128"/>
              <a:ea typeface="ＭＳ Ｐゴシック" panose="020B0600070205080204" pitchFamily="50" charset="-128"/>
            </a:rPr>
            <a:t>　今後は、高齢化の進展により扶助費や繰出金等の増加が見込まれるため、事業精査を十分に行い、その他の経費の見直しをしていくことで行財政改革を進め、健全化に努めていく。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76</xdr:row>
      <xdr:rowOff>131572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0175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42418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617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60706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244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60706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34339"/>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108729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44904</xdr:rowOff>
    </xdr:from>
    <xdr:to>
      <xdr:col>29</xdr:col>
      <xdr:colOff>127000</xdr:colOff>
      <xdr:row>17</xdr:row>
      <xdr:rowOff>55781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07179"/>
          <a:ext cx="647700" cy="10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29680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91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55781</xdr:rowOff>
    </xdr:from>
    <xdr:to>
      <xdr:col>26</xdr:col>
      <xdr:colOff>50800</xdr:colOff>
      <xdr:row>17</xdr:row>
      <xdr:rowOff>56297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18056"/>
          <a:ext cx="698500" cy="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133938</xdr:rowOff>
    </xdr:from>
    <xdr:to>
      <xdr:col>26</xdr:col>
      <xdr:colOff>101600</xdr:colOff>
      <xdr:row>17</xdr:row>
      <xdr:rowOff>64088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24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74265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9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47661</xdr:rowOff>
    </xdr:from>
    <xdr:to>
      <xdr:col>22</xdr:col>
      <xdr:colOff>114300</xdr:colOff>
      <xdr:row>17</xdr:row>
      <xdr:rowOff>56297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3009936"/>
          <a:ext cx="698500" cy="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147499</xdr:rowOff>
    </xdr:from>
    <xdr:to>
      <xdr:col>22</xdr:col>
      <xdr:colOff>165100</xdr:colOff>
      <xdr:row>17</xdr:row>
      <xdr:rowOff>77649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8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87826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47661</xdr:rowOff>
    </xdr:from>
    <xdr:to>
      <xdr:col>18</xdr:col>
      <xdr:colOff>177800</xdr:colOff>
      <xdr:row>17</xdr:row>
      <xdr:rowOff>72450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09936"/>
          <a:ext cx="698500" cy="24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154851</xdr:rowOff>
    </xdr:from>
    <xdr:to>
      <xdr:col>19</xdr:col>
      <xdr:colOff>38100</xdr:colOff>
      <xdr:row>17</xdr:row>
      <xdr:rowOff>85001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5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95178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159916</xdr:rowOff>
    </xdr:from>
    <xdr:to>
      <xdr:col>15</xdr:col>
      <xdr:colOff>101600</xdr:colOff>
      <xdr:row>17</xdr:row>
      <xdr:rowOff>90066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0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100243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1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165554</xdr:rowOff>
    </xdr:from>
    <xdr:to>
      <xdr:col>29</xdr:col>
      <xdr:colOff>177800</xdr:colOff>
      <xdr:row>17</xdr:row>
      <xdr:rowOff>95704</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56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10631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0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4981</xdr:rowOff>
    </xdr:from>
    <xdr:to>
      <xdr:col>26</xdr:col>
      <xdr:colOff>101600</xdr:colOff>
      <xdr:row>17</xdr:row>
      <xdr:rowOff>106581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6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91358</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5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5497</xdr:rowOff>
    </xdr:from>
    <xdr:to>
      <xdr:col>22</xdr:col>
      <xdr:colOff>165100</xdr:colOff>
      <xdr:row>17</xdr:row>
      <xdr:rowOff>107097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6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91874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168311</xdr:rowOff>
    </xdr:from>
    <xdr:to>
      <xdr:col>19</xdr:col>
      <xdr:colOff>38100</xdr:colOff>
      <xdr:row>17</xdr:row>
      <xdr:rowOff>98461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5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83238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21650</xdr:rowOff>
    </xdr:from>
    <xdr:to>
      <xdr:col>15</xdr:col>
      <xdr:colOff>101600</xdr:colOff>
      <xdr:row>17</xdr:row>
      <xdr:rowOff>123250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8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108027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7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79222</xdr:rowOff>
    </xdr:from>
    <xdr:to>
      <xdr:col>29</xdr:col>
      <xdr:colOff>127000</xdr:colOff>
      <xdr:row>37</xdr:row>
      <xdr:rowOff>88862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03922"/>
          <a:ext cx="647700" cy="9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75660</xdr:rowOff>
    </xdr:from>
    <xdr:to>
      <xdr:col>26</xdr:col>
      <xdr:colOff>50800</xdr:colOff>
      <xdr:row>37</xdr:row>
      <xdr:rowOff>79222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00360"/>
          <a:ext cx="698500" cy="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75114</xdr:rowOff>
    </xdr:from>
    <xdr:to>
      <xdr:col>26</xdr:col>
      <xdr:colOff>101600</xdr:colOff>
      <xdr:row>37</xdr:row>
      <xdr:rowOff>5264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186891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9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75660</xdr:rowOff>
    </xdr:from>
    <xdr:to>
      <xdr:col>22</xdr:col>
      <xdr:colOff>114300</xdr:colOff>
      <xdr:row>37</xdr:row>
      <xdr:rowOff>78060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00360"/>
          <a:ext cx="698500" cy="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62084</xdr:rowOff>
    </xdr:from>
    <xdr:to>
      <xdr:col>22</xdr:col>
      <xdr:colOff>165100</xdr:colOff>
      <xdr:row>36</xdr:row>
      <xdr:rowOff>163684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173861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59410</xdr:rowOff>
    </xdr:from>
    <xdr:to>
      <xdr:col>18</xdr:col>
      <xdr:colOff>177800</xdr:colOff>
      <xdr:row>37</xdr:row>
      <xdr:rowOff>78060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84110"/>
          <a:ext cx="698500" cy="1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61570</xdr:rowOff>
    </xdr:from>
    <xdr:to>
      <xdr:col>19</xdr:col>
      <xdr:colOff>38100</xdr:colOff>
      <xdr:row>36</xdr:row>
      <xdr:rowOff>163170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173347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43091</xdr:rowOff>
    </xdr:from>
    <xdr:to>
      <xdr:col>15</xdr:col>
      <xdr:colOff>101600</xdr:colOff>
      <xdr:row>36</xdr:row>
      <xdr:rowOff>144691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996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154868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6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38062</xdr:rowOff>
    </xdr:from>
    <xdr:to>
      <xdr:col>29</xdr:col>
      <xdr:colOff>177800</xdr:colOff>
      <xdr:row>37</xdr:row>
      <xdr:rowOff>139662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62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10139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28422</xdr:rowOff>
    </xdr:from>
    <xdr:to>
      <xdr:col>26</xdr:col>
      <xdr:colOff>101600</xdr:colOff>
      <xdr:row>37</xdr:row>
      <xdr:rowOff>130022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5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114799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3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24860</xdr:rowOff>
    </xdr:from>
    <xdr:to>
      <xdr:col>22</xdr:col>
      <xdr:colOff>165100</xdr:colOff>
      <xdr:row>37</xdr:row>
      <xdr:rowOff>126460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49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111237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27260</xdr:rowOff>
    </xdr:from>
    <xdr:to>
      <xdr:col>19</xdr:col>
      <xdr:colOff>38100</xdr:colOff>
      <xdr:row>37</xdr:row>
      <xdr:rowOff>128860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51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113637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3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8610</xdr:rowOff>
    </xdr:from>
    <xdr:to>
      <xdr:col>15</xdr:col>
      <xdr:colOff>101600</xdr:colOff>
      <xdr:row>37</xdr:row>
      <xdr:rowOff>110210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33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94987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1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36,575
36,000
157.50
19,886,954
18,599,957
1,096,809
11,476,408
16,933,162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39531</xdr:rowOff>
    </xdr:from>
    <xdr:to>
      <xdr:col>24</xdr:col>
      <xdr:colOff>63500</xdr:colOff>
      <xdr:row>37</xdr:row>
      <xdr:rowOff>48001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83181"/>
          <a:ext cx="838200" cy="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48001</xdr:rowOff>
    </xdr:from>
    <xdr:to>
      <xdr:col>19</xdr:col>
      <xdr:colOff>177800</xdr:colOff>
      <xdr:row>37</xdr:row>
      <xdr:rowOff>84543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91651"/>
          <a:ext cx="889000" cy="3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126326</xdr:rowOff>
    </xdr:from>
    <xdr:to>
      <xdr:col>20</xdr:col>
      <xdr:colOff>38100</xdr:colOff>
      <xdr:row>37</xdr:row>
      <xdr:rowOff>56476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73003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84543</xdr:rowOff>
    </xdr:from>
    <xdr:to>
      <xdr:col>15</xdr:col>
      <xdr:colOff>50800</xdr:colOff>
      <xdr:row>37</xdr:row>
      <xdr:rowOff>88859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28193"/>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162764</xdr:rowOff>
    </xdr:from>
    <xdr:to>
      <xdr:col>15</xdr:col>
      <xdr:colOff>101600</xdr:colOff>
      <xdr:row>37</xdr:row>
      <xdr:rowOff>92914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109441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88859</xdr:rowOff>
    </xdr:from>
    <xdr:to>
      <xdr:col>10</xdr:col>
      <xdr:colOff>114300</xdr:colOff>
      <xdr:row>37</xdr:row>
      <xdr:rowOff>98053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32509"/>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163523</xdr:rowOff>
    </xdr:from>
    <xdr:to>
      <xdr:col>10</xdr:col>
      <xdr:colOff>165100</xdr:colOff>
      <xdr:row>37</xdr:row>
      <xdr:rowOff>93673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110200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166830</xdr:rowOff>
    </xdr:from>
    <xdr:to>
      <xdr:col>6</xdr:col>
      <xdr:colOff>38100</xdr:colOff>
      <xdr:row>37</xdr:row>
      <xdr:rowOff>96980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160181</xdr:rowOff>
    </xdr:from>
    <xdr:to>
      <xdr:col>24</xdr:col>
      <xdr:colOff>114300</xdr:colOff>
      <xdr:row>37</xdr:row>
      <xdr:rowOff>90331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11608</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168651</xdr:rowOff>
    </xdr:from>
    <xdr:to>
      <xdr:col>20</xdr:col>
      <xdr:colOff>38100</xdr:colOff>
      <xdr:row>37</xdr:row>
      <xdr:rowOff>98801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89928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3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33743</xdr:rowOff>
    </xdr:from>
    <xdr:to>
      <xdr:col>15</xdr:col>
      <xdr:colOff>101600</xdr:colOff>
      <xdr:row>37</xdr:row>
      <xdr:rowOff>135343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126470</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7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38059</xdr:rowOff>
    </xdr:from>
    <xdr:to>
      <xdr:col>10</xdr:col>
      <xdr:colOff>165100</xdr:colOff>
      <xdr:row>37</xdr:row>
      <xdr:rowOff>139659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8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130787</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47253</xdr:rowOff>
    </xdr:from>
    <xdr:to>
      <xdr:col>6</xdr:col>
      <xdr:colOff>38100</xdr:colOff>
      <xdr:row>37</xdr:row>
      <xdr:rowOff>148853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139980</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48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129418</xdr:rowOff>
    </xdr:from>
    <xdr:to>
      <xdr:col>24</xdr:col>
      <xdr:colOff>63500</xdr:colOff>
      <xdr:row>56</xdr:row>
      <xdr:rowOff>137474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730618"/>
          <a:ext cx="8382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129418</xdr:rowOff>
    </xdr:from>
    <xdr:to>
      <xdr:col>19</xdr:col>
      <xdr:colOff>177800</xdr:colOff>
      <xdr:row>56</xdr:row>
      <xdr:rowOff>151126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30618"/>
          <a:ext cx="889000" cy="2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16928</xdr:rowOff>
    </xdr:from>
    <xdr:to>
      <xdr:col>20</xdr:col>
      <xdr:colOff>38100</xdr:colOff>
      <xdr:row>56</xdr:row>
      <xdr:rowOff>118528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135055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151126</xdr:rowOff>
    </xdr:from>
    <xdr:to>
      <xdr:col>15</xdr:col>
      <xdr:colOff>50800</xdr:colOff>
      <xdr:row>57</xdr:row>
      <xdr:rowOff>2275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52326"/>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32381</xdr:rowOff>
    </xdr:from>
    <xdr:to>
      <xdr:col>15</xdr:col>
      <xdr:colOff>101600</xdr:colOff>
      <xdr:row>56</xdr:row>
      <xdr:rowOff>133981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150508</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2275</xdr:rowOff>
    </xdr:from>
    <xdr:to>
      <xdr:col>10</xdr:col>
      <xdr:colOff>114300</xdr:colOff>
      <xdr:row>57</xdr:row>
      <xdr:rowOff>17902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74925"/>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61313</xdr:rowOff>
    </xdr:from>
    <xdr:to>
      <xdr:col>10</xdr:col>
      <xdr:colOff>165100</xdr:colOff>
      <xdr:row>56</xdr:row>
      <xdr:rowOff>162913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7990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78517</xdr:rowOff>
    </xdr:from>
    <xdr:to>
      <xdr:col>6</xdr:col>
      <xdr:colOff>38100</xdr:colOff>
      <xdr:row>57</xdr:row>
      <xdr:rowOff>8667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25194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86674</xdr:rowOff>
    </xdr:from>
    <xdr:to>
      <xdr:col>24</xdr:col>
      <xdr:colOff>114300</xdr:colOff>
      <xdr:row>57</xdr:row>
      <xdr:rowOff>16824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65101</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6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78618</xdr:rowOff>
    </xdr:from>
    <xdr:to>
      <xdr:col>20</xdr:col>
      <xdr:colOff>38100</xdr:colOff>
      <xdr:row>57</xdr:row>
      <xdr:rowOff>8768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7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171345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100326</xdr:rowOff>
    </xdr:from>
    <xdr:to>
      <xdr:col>15</xdr:col>
      <xdr:colOff>101600</xdr:colOff>
      <xdr:row>57</xdr:row>
      <xdr:rowOff>30476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21603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9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122925</xdr:rowOff>
    </xdr:from>
    <xdr:to>
      <xdr:col>10</xdr:col>
      <xdr:colOff>165100</xdr:colOff>
      <xdr:row>57</xdr:row>
      <xdr:rowOff>53075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44202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1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138552</xdr:rowOff>
    </xdr:from>
    <xdr:to>
      <xdr:col>6</xdr:col>
      <xdr:colOff>38100</xdr:colOff>
      <xdr:row>57</xdr:row>
      <xdr:rowOff>68702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59829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113274</xdr:rowOff>
    </xdr:from>
    <xdr:to>
      <xdr:col>24</xdr:col>
      <xdr:colOff>63500</xdr:colOff>
      <xdr:row>78</xdr:row>
      <xdr:rowOff>119858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86374"/>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119858</xdr:rowOff>
    </xdr:from>
    <xdr:to>
      <xdr:col>19</xdr:col>
      <xdr:colOff>177800</xdr:colOff>
      <xdr:row>78</xdr:row>
      <xdr:rowOff>120407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9295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43476</xdr:rowOff>
    </xdr:from>
    <xdr:to>
      <xdr:col>20</xdr:col>
      <xdr:colOff>38100</xdr:colOff>
      <xdr:row>77</xdr:row>
      <xdr:rowOff>145076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161603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120177</xdr:rowOff>
    </xdr:from>
    <xdr:to>
      <xdr:col>15</xdr:col>
      <xdr:colOff>50800</xdr:colOff>
      <xdr:row>78</xdr:row>
      <xdr:rowOff>120407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93277"/>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107393</xdr:rowOff>
    </xdr:from>
    <xdr:to>
      <xdr:col>15</xdr:col>
      <xdr:colOff>101600</xdr:colOff>
      <xdr:row>78</xdr:row>
      <xdr:rowOff>37543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54070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113046</xdr:rowOff>
    </xdr:from>
    <xdr:to>
      <xdr:col>10</xdr:col>
      <xdr:colOff>114300</xdr:colOff>
      <xdr:row>78</xdr:row>
      <xdr:rowOff>120177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86146"/>
          <a:ext cx="889000" cy="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85311</xdr:rowOff>
    </xdr:from>
    <xdr:to>
      <xdr:col>10</xdr:col>
      <xdr:colOff>165100</xdr:colOff>
      <xdr:row>78</xdr:row>
      <xdr:rowOff>15461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31988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77264</xdr:rowOff>
    </xdr:from>
    <xdr:to>
      <xdr:col>6</xdr:col>
      <xdr:colOff>38100</xdr:colOff>
      <xdr:row>78</xdr:row>
      <xdr:rowOff>7414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23941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62474</xdr:rowOff>
    </xdr:from>
    <xdr:to>
      <xdr:col>24</xdr:col>
      <xdr:colOff>114300</xdr:colOff>
      <xdr:row>78</xdr:row>
      <xdr:rowOff>164074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148851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5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69058</xdr:rowOff>
    </xdr:from>
    <xdr:to>
      <xdr:col>20</xdr:col>
      <xdr:colOff>38100</xdr:colOff>
      <xdr:row>78</xdr:row>
      <xdr:rowOff>170658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161785</xdr:rowOff>
    </xdr:from>
    <xdr:ext cx="378565"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8017" y="13534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69607</xdr:rowOff>
    </xdr:from>
    <xdr:to>
      <xdr:col>15</xdr:col>
      <xdr:colOff>101600</xdr:colOff>
      <xdr:row>78</xdr:row>
      <xdr:rowOff>171207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162334</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9017" y="13535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69377</xdr:rowOff>
    </xdr:from>
    <xdr:to>
      <xdr:col>10</xdr:col>
      <xdr:colOff>165100</xdr:colOff>
      <xdr:row>78</xdr:row>
      <xdr:rowOff>170977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162104</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30017" y="1353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62246</xdr:rowOff>
    </xdr:from>
    <xdr:to>
      <xdr:col>6</xdr:col>
      <xdr:colOff>38100</xdr:colOff>
      <xdr:row>78</xdr:row>
      <xdr:rowOff>163846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154973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121760</xdr:rowOff>
    </xdr:from>
    <xdr:to>
      <xdr:col>24</xdr:col>
      <xdr:colOff>62865</xdr:colOff>
      <xdr:row>96</xdr:row>
      <xdr:rowOff>144619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723710"/>
          <a:ext cx="1270" cy="88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148446</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6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144619</xdr:rowOff>
    </xdr:from>
    <xdr:to>
      <xdr:col>24</xdr:col>
      <xdr:colOff>152400</xdr:colOff>
      <xdr:row>96</xdr:row>
      <xdr:rowOff>144619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6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68437</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49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121760</xdr:rowOff>
    </xdr:from>
    <xdr:to>
      <xdr:col>24</xdr:col>
      <xdr:colOff>152400</xdr:colOff>
      <xdr:row>91</xdr:row>
      <xdr:rowOff>121760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72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64870</xdr:rowOff>
    </xdr:from>
    <xdr:to>
      <xdr:col>24</xdr:col>
      <xdr:colOff>63500</xdr:colOff>
      <xdr:row>97</xdr:row>
      <xdr:rowOff>4118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524070"/>
          <a:ext cx="838200" cy="1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168498</xdr:rowOff>
    </xdr:from>
    <xdr:ext cx="599010"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113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145621</xdr:rowOff>
    </xdr:from>
    <xdr:to>
      <xdr:col>24</xdr:col>
      <xdr:colOff>114300</xdr:colOff>
      <xdr:row>95</xdr:row>
      <xdr:rowOff>75771</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26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4118</xdr:rowOff>
    </xdr:from>
    <xdr:to>
      <xdr:col>19</xdr:col>
      <xdr:colOff>177800</xdr:colOff>
      <xdr:row>97</xdr:row>
      <xdr:rowOff>21738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634768"/>
          <a:ext cx="889000" cy="1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134744</xdr:rowOff>
    </xdr:from>
    <xdr:to>
      <xdr:col>20</xdr:col>
      <xdr:colOff>38100</xdr:colOff>
      <xdr:row>96</xdr:row>
      <xdr:rowOff>64894</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4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81421</xdr:rowOff>
    </xdr:from>
    <xdr:ext cx="599010"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497795" y="1619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21738</xdr:rowOff>
    </xdr:from>
    <xdr:to>
      <xdr:col>15</xdr:col>
      <xdr:colOff>50800</xdr:colOff>
      <xdr:row>97</xdr:row>
      <xdr:rowOff>33155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652388"/>
          <a:ext cx="8890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134451</xdr:rowOff>
    </xdr:from>
    <xdr:to>
      <xdr:col>15</xdr:col>
      <xdr:colOff>101600</xdr:colOff>
      <xdr:row>96</xdr:row>
      <xdr:rowOff>64601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81128</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08795" y="1619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33155</xdr:rowOff>
    </xdr:from>
    <xdr:to>
      <xdr:col>10</xdr:col>
      <xdr:colOff>114300</xdr:colOff>
      <xdr:row>97</xdr:row>
      <xdr:rowOff>34562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663805"/>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153589</xdr:rowOff>
    </xdr:from>
    <xdr:to>
      <xdr:col>10</xdr:col>
      <xdr:colOff>165100</xdr:colOff>
      <xdr:row>96</xdr:row>
      <xdr:rowOff>83739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4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100266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21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157288</xdr:rowOff>
    </xdr:from>
    <xdr:to>
      <xdr:col>6</xdr:col>
      <xdr:colOff>38100</xdr:colOff>
      <xdr:row>96</xdr:row>
      <xdr:rowOff>87438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4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103965</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2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14070</xdr:rowOff>
    </xdr:from>
    <xdr:to>
      <xdr:col>24</xdr:col>
      <xdr:colOff>114300</xdr:colOff>
      <xdr:row>96</xdr:row>
      <xdr:rowOff>115670</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4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100447</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38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124768</xdr:rowOff>
    </xdr:from>
    <xdr:to>
      <xdr:col>20</xdr:col>
      <xdr:colOff>38100</xdr:colOff>
      <xdr:row>97</xdr:row>
      <xdr:rowOff>54918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8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46045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67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142388</xdr:rowOff>
    </xdr:from>
    <xdr:to>
      <xdr:col>15</xdr:col>
      <xdr:colOff>101600</xdr:colOff>
      <xdr:row>97</xdr:row>
      <xdr:rowOff>72538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6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63665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6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153805</xdr:rowOff>
    </xdr:from>
    <xdr:to>
      <xdr:col>10</xdr:col>
      <xdr:colOff>165100</xdr:colOff>
      <xdr:row>97</xdr:row>
      <xdr:rowOff>83955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6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75082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155212</xdr:rowOff>
    </xdr:from>
    <xdr:to>
      <xdr:col>6</xdr:col>
      <xdr:colOff>38100</xdr:colOff>
      <xdr:row>97</xdr:row>
      <xdr:rowOff>85362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61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76489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0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3569</xdr:rowOff>
    </xdr:from>
    <xdr:to>
      <xdr:col>55</xdr:col>
      <xdr:colOff>0</xdr:colOff>
      <xdr:row>37</xdr:row>
      <xdr:rowOff>100465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5661419"/>
          <a:ext cx="838200" cy="78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3569</xdr:rowOff>
    </xdr:from>
    <xdr:to>
      <xdr:col>50</xdr:col>
      <xdr:colOff>114300</xdr:colOff>
      <xdr:row>38</xdr:row>
      <xdr:rowOff>76560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5661419"/>
          <a:ext cx="889000" cy="93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49916</xdr:rowOff>
    </xdr:from>
    <xdr:to>
      <xdr:col>50</xdr:col>
      <xdr:colOff>165100</xdr:colOff>
      <xdr:row>32</xdr:row>
      <xdr:rowOff>151516</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53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168043</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531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46927</xdr:rowOff>
    </xdr:from>
    <xdr:to>
      <xdr:col>45</xdr:col>
      <xdr:colOff>177800</xdr:colOff>
      <xdr:row>38</xdr:row>
      <xdr:rowOff>76560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562027"/>
          <a:ext cx="889000" cy="2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138514</xdr:rowOff>
    </xdr:from>
    <xdr:to>
      <xdr:col>46</xdr:col>
      <xdr:colOff>38100</xdr:colOff>
      <xdr:row>38</xdr:row>
      <xdr:rowOff>68664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4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85191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2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46927</xdr:rowOff>
    </xdr:from>
    <xdr:to>
      <xdr:col>41</xdr:col>
      <xdr:colOff>50800</xdr:colOff>
      <xdr:row>38</xdr:row>
      <xdr:rowOff>63066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562027"/>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13203</xdr:rowOff>
    </xdr:from>
    <xdr:to>
      <xdr:col>41</xdr:col>
      <xdr:colOff>101600</xdr:colOff>
      <xdr:row>38</xdr:row>
      <xdr:rowOff>114803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105930</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62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22499</xdr:rowOff>
    </xdr:from>
    <xdr:to>
      <xdr:col>36</xdr:col>
      <xdr:colOff>165100</xdr:colOff>
      <xdr:row>38</xdr:row>
      <xdr:rowOff>124099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3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115226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63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49665</xdr:rowOff>
    </xdr:from>
    <xdr:to>
      <xdr:col>55</xdr:col>
      <xdr:colOff>50800</xdr:colOff>
      <xdr:row>37</xdr:row>
      <xdr:rowOff>151265</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3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72542</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4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124219</xdr:rowOff>
    </xdr:from>
    <xdr:to>
      <xdr:col>50</xdr:col>
      <xdr:colOff>165100</xdr:colOff>
      <xdr:row>33</xdr:row>
      <xdr:rowOff>54369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61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45496</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70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25760</xdr:rowOff>
    </xdr:from>
    <xdr:to>
      <xdr:col>46</xdr:col>
      <xdr:colOff>38100</xdr:colOff>
      <xdr:row>38</xdr:row>
      <xdr:rowOff>127360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54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118487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63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167577</xdr:rowOff>
    </xdr:from>
    <xdr:to>
      <xdr:col>41</xdr:col>
      <xdr:colOff>101600</xdr:colOff>
      <xdr:row>38</xdr:row>
      <xdr:rowOff>97727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5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114254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8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12266</xdr:rowOff>
    </xdr:from>
    <xdr:to>
      <xdr:col>36</xdr:col>
      <xdr:colOff>165100</xdr:colOff>
      <xdr:row>38</xdr:row>
      <xdr:rowOff>113866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5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130393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0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57015</xdr:rowOff>
    </xdr:from>
    <xdr:to>
      <xdr:col>55</xdr:col>
      <xdr:colOff>0</xdr:colOff>
      <xdr:row>57</xdr:row>
      <xdr:rowOff>104121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829665"/>
          <a:ext cx="838200" cy="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57015</xdr:rowOff>
    </xdr:from>
    <xdr:to>
      <xdr:col>50</xdr:col>
      <xdr:colOff>114300</xdr:colOff>
      <xdr:row>57</xdr:row>
      <xdr:rowOff>83090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8750300" y="9829665"/>
          <a:ext cx="889000" cy="2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149699</xdr:rowOff>
    </xdr:from>
    <xdr:to>
      <xdr:col>45</xdr:col>
      <xdr:colOff>177800</xdr:colOff>
      <xdr:row>57</xdr:row>
      <xdr:rowOff>83090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750899"/>
          <a:ext cx="889000" cy="10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149699</xdr:rowOff>
    </xdr:from>
    <xdr:to>
      <xdr:col>41</xdr:col>
      <xdr:colOff>50800</xdr:colOff>
      <xdr:row>57</xdr:row>
      <xdr:rowOff>136372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750899"/>
          <a:ext cx="889000" cy="15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53321</xdr:rowOff>
    </xdr:from>
    <xdr:to>
      <xdr:col>55</xdr:col>
      <xdr:colOff>50800</xdr:colOff>
      <xdr:row>57</xdr:row>
      <xdr:rowOff>154921</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8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31748</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80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6215</xdr:rowOff>
    </xdr:from>
    <xdr:to>
      <xdr:col>50</xdr:col>
      <xdr:colOff>165100</xdr:colOff>
      <xdr:row>57</xdr:row>
      <xdr:rowOff>107815</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77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98942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7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32290</xdr:rowOff>
    </xdr:from>
    <xdr:to>
      <xdr:col>46</xdr:col>
      <xdr:colOff>38100</xdr:colOff>
      <xdr:row>57</xdr:row>
      <xdr:rowOff>133890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8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125017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98899</xdr:rowOff>
    </xdr:from>
    <xdr:to>
      <xdr:col>41</xdr:col>
      <xdr:colOff>101600</xdr:colOff>
      <xdr:row>57</xdr:row>
      <xdr:rowOff>29049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7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20176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79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85572</xdr:rowOff>
    </xdr:from>
    <xdr:to>
      <xdr:col>36</xdr:col>
      <xdr:colOff>165100</xdr:colOff>
      <xdr:row>58</xdr:row>
      <xdr:rowOff>15722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8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6849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9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50628</xdr:rowOff>
    </xdr:from>
    <xdr:to>
      <xdr:col>55</xdr:col>
      <xdr:colOff>0</xdr:colOff>
      <xdr:row>79</xdr:row>
      <xdr:rowOff>84444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95178"/>
          <a:ext cx="838200" cy="3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50628</xdr:rowOff>
    </xdr:from>
    <xdr:to>
      <xdr:col>50</xdr:col>
      <xdr:colOff>114300</xdr:colOff>
      <xdr:row>79</xdr:row>
      <xdr:rowOff>76509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595178"/>
          <a:ext cx="889000" cy="2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125444</xdr:rowOff>
    </xdr:from>
    <xdr:to>
      <xdr:col>50</xdr:col>
      <xdr:colOff>165100</xdr:colOff>
      <xdr:row>77</xdr:row>
      <xdr:rowOff>55594</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5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72121</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9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28355</xdr:rowOff>
    </xdr:from>
    <xdr:to>
      <xdr:col>45</xdr:col>
      <xdr:colOff>177800</xdr:colOff>
      <xdr:row>79</xdr:row>
      <xdr:rowOff>76509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058555"/>
          <a:ext cx="889000" cy="56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137689</xdr:rowOff>
    </xdr:from>
    <xdr:to>
      <xdr:col>46</xdr:col>
      <xdr:colOff>38100</xdr:colOff>
      <xdr:row>77</xdr:row>
      <xdr:rowOff>67839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84367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4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28355</xdr:rowOff>
    </xdr:from>
    <xdr:to>
      <xdr:col>41</xdr:col>
      <xdr:colOff>50800</xdr:colOff>
      <xdr:row>78</xdr:row>
      <xdr:rowOff>94878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058555"/>
          <a:ext cx="889000" cy="40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161872</xdr:rowOff>
    </xdr:from>
    <xdr:to>
      <xdr:col>41</xdr:col>
      <xdr:colOff>101600</xdr:colOff>
      <xdr:row>77</xdr:row>
      <xdr:rowOff>92022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9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83149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28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121362</xdr:rowOff>
    </xdr:from>
    <xdr:to>
      <xdr:col>36</xdr:col>
      <xdr:colOff>165100</xdr:colOff>
      <xdr:row>77</xdr:row>
      <xdr:rowOff>51512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5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68039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33644</xdr:rowOff>
    </xdr:from>
    <xdr:to>
      <xdr:col>55</xdr:col>
      <xdr:colOff>50800</xdr:colOff>
      <xdr:row>79</xdr:row>
      <xdr:rowOff>135244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120021</xdr:rowOff>
    </xdr:from>
    <xdr:ext cx="378565"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93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171278</xdr:rowOff>
    </xdr:from>
    <xdr:to>
      <xdr:col>50</xdr:col>
      <xdr:colOff>165100</xdr:colOff>
      <xdr:row>79</xdr:row>
      <xdr:rowOff>101428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5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92555</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63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25709</xdr:rowOff>
    </xdr:from>
    <xdr:to>
      <xdr:col>46</xdr:col>
      <xdr:colOff>38100</xdr:colOff>
      <xdr:row>79</xdr:row>
      <xdr:rowOff>127309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5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118436</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66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149005</xdr:rowOff>
    </xdr:from>
    <xdr:to>
      <xdr:col>41</xdr:col>
      <xdr:colOff>101600</xdr:colOff>
      <xdr:row>76</xdr:row>
      <xdr:rowOff>79155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00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95683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78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44078</xdr:rowOff>
    </xdr:from>
    <xdr:to>
      <xdr:col>36</xdr:col>
      <xdr:colOff>165100</xdr:colOff>
      <xdr:row>78</xdr:row>
      <xdr:rowOff>145678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1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136805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50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89481</xdr:rowOff>
    </xdr:from>
    <xdr:to>
      <xdr:col>55</xdr:col>
      <xdr:colOff>0</xdr:colOff>
      <xdr:row>97</xdr:row>
      <xdr:rowOff>133482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20131"/>
          <a:ext cx="838200" cy="4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89481</xdr:rowOff>
    </xdr:from>
    <xdr:to>
      <xdr:col>50</xdr:col>
      <xdr:colOff>114300</xdr:colOff>
      <xdr:row>97</xdr:row>
      <xdr:rowOff>110599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20131"/>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110599</xdr:rowOff>
    </xdr:from>
    <xdr:to>
      <xdr:col>45</xdr:col>
      <xdr:colOff>177800</xdr:colOff>
      <xdr:row>97</xdr:row>
      <xdr:rowOff>155556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41249"/>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155556</xdr:rowOff>
    </xdr:from>
    <xdr:to>
      <xdr:col>41</xdr:col>
      <xdr:colOff>50800</xdr:colOff>
      <xdr:row>98</xdr:row>
      <xdr:rowOff>25450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86206"/>
          <a:ext cx="8890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82682</xdr:rowOff>
    </xdr:from>
    <xdr:to>
      <xdr:col>55</xdr:col>
      <xdr:colOff>50800</xdr:colOff>
      <xdr:row>98</xdr:row>
      <xdr:rowOff>12832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61109</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9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38681</xdr:rowOff>
    </xdr:from>
    <xdr:to>
      <xdr:col>50</xdr:col>
      <xdr:colOff>165100</xdr:colOff>
      <xdr:row>97</xdr:row>
      <xdr:rowOff>140281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59799</xdr:rowOff>
    </xdr:from>
    <xdr:to>
      <xdr:col>46</xdr:col>
      <xdr:colOff>38100</xdr:colOff>
      <xdr:row>97</xdr:row>
      <xdr:rowOff>161399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104756</xdr:rowOff>
    </xdr:from>
    <xdr:to>
      <xdr:col>41</xdr:col>
      <xdr:colOff>101600</xdr:colOff>
      <xdr:row>98</xdr:row>
      <xdr:rowOff>34906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26033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146100</xdr:rowOff>
    </xdr:from>
    <xdr:to>
      <xdr:col>36</xdr:col>
      <xdr:colOff>165100</xdr:colOff>
      <xdr:row>98</xdr:row>
      <xdr:rowOff>76250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7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67377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6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50209</xdr:rowOff>
    </xdr:from>
    <xdr:to>
      <xdr:col>85</xdr:col>
      <xdr:colOff>127000</xdr:colOff>
      <xdr:row>39</xdr:row>
      <xdr:rowOff>87503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36759"/>
          <a:ext cx="838200" cy="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50209</xdr:rowOff>
    </xdr:from>
    <xdr:to>
      <xdr:col>81</xdr:col>
      <xdr:colOff>50800</xdr:colOff>
      <xdr:row>39</xdr:row>
      <xdr:rowOff>64480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736759"/>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119271</xdr:rowOff>
    </xdr:from>
    <xdr:to>
      <xdr:col>81</xdr:col>
      <xdr:colOff>101600</xdr:colOff>
      <xdr:row>39</xdr:row>
      <xdr:rowOff>49421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65948</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4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64480</xdr:rowOff>
    </xdr:from>
    <xdr:to>
      <xdr:col>76</xdr:col>
      <xdr:colOff>114300</xdr:colOff>
      <xdr:row>39</xdr:row>
      <xdr:rowOff>86534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751030"/>
          <a:ext cx="889000" cy="2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109398</xdr:rowOff>
    </xdr:from>
    <xdr:to>
      <xdr:col>76</xdr:col>
      <xdr:colOff>165100</xdr:colOff>
      <xdr:row>39</xdr:row>
      <xdr:rowOff>39548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56075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56097</xdr:rowOff>
    </xdr:from>
    <xdr:to>
      <xdr:col>71</xdr:col>
      <xdr:colOff>177800</xdr:colOff>
      <xdr:row>39</xdr:row>
      <xdr:rowOff>86534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42647"/>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120360</xdr:rowOff>
    </xdr:from>
    <xdr:to>
      <xdr:col>72</xdr:col>
      <xdr:colOff>38100</xdr:colOff>
      <xdr:row>39</xdr:row>
      <xdr:rowOff>50510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6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67037</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41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161453</xdr:rowOff>
    </xdr:from>
    <xdr:to>
      <xdr:col>67</xdr:col>
      <xdr:colOff>101600</xdr:colOff>
      <xdr:row>39</xdr:row>
      <xdr:rowOff>91603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108130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45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36703</xdr:rowOff>
    </xdr:from>
    <xdr:to>
      <xdr:col>85</xdr:col>
      <xdr:colOff>177800</xdr:colOff>
      <xdr:row>39</xdr:row>
      <xdr:rowOff>138303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7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123080</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63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170859</xdr:rowOff>
    </xdr:from>
    <xdr:to>
      <xdr:col>81</xdr:col>
      <xdr:colOff>101600</xdr:colOff>
      <xdr:row>39</xdr:row>
      <xdr:rowOff>101009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92136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77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13680</xdr:rowOff>
    </xdr:from>
    <xdr:to>
      <xdr:col>76</xdr:col>
      <xdr:colOff>165100</xdr:colOff>
      <xdr:row>39</xdr:row>
      <xdr:rowOff>115280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7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106407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79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35734</xdr:rowOff>
    </xdr:from>
    <xdr:to>
      <xdr:col>72</xdr:col>
      <xdr:colOff>38100</xdr:colOff>
      <xdr:row>39</xdr:row>
      <xdr:rowOff>137334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7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128461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81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5297</xdr:rowOff>
    </xdr:from>
    <xdr:to>
      <xdr:col>67</xdr:col>
      <xdr:colOff>101600</xdr:colOff>
      <xdr:row>39</xdr:row>
      <xdr:rowOff>106897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98024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78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142202</xdr:rowOff>
    </xdr:from>
    <xdr:to>
      <xdr:col>85</xdr:col>
      <xdr:colOff>127000</xdr:colOff>
      <xdr:row>77</xdr:row>
      <xdr:rowOff>147613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43852"/>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143166</xdr:rowOff>
    </xdr:from>
    <xdr:to>
      <xdr:col>81</xdr:col>
      <xdr:colOff>50800</xdr:colOff>
      <xdr:row>77</xdr:row>
      <xdr:rowOff>147613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44816"/>
          <a:ext cx="8890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164922</xdr:rowOff>
    </xdr:from>
    <xdr:to>
      <xdr:col>81</xdr:col>
      <xdr:colOff>101600</xdr:colOff>
      <xdr:row>76</xdr:row>
      <xdr:rowOff>95072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111599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7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143166</xdr:rowOff>
    </xdr:from>
    <xdr:to>
      <xdr:col>76</xdr:col>
      <xdr:colOff>114300</xdr:colOff>
      <xdr:row>77</xdr:row>
      <xdr:rowOff>152755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44816"/>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10452</xdr:rowOff>
    </xdr:from>
    <xdr:to>
      <xdr:col>76</xdr:col>
      <xdr:colOff>165100</xdr:colOff>
      <xdr:row>76</xdr:row>
      <xdr:rowOff>112052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04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128579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1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141136</xdr:rowOff>
    </xdr:from>
    <xdr:to>
      <xdr:col>71</xdr:col>
      <xdr:colOff>177800</xdr:colOff>
      <xdr:row>77</xdr:row>
      <xdr:rowOff>152755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42786"/>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2108</xdr:rowOff>
    </xdr:from>
    <xdr:to>
      <xdr:col>72</xdr:col>
      <xdr:colOff>38100</xdr:colOff>
      <xdr:row>76</xdr:row>
      <xdr:rowOff>103708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120235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170701</xdr:rowOff>
    </xdr:from>
    <xdr:to>
      <xdr:col>67</xdr:col>
      <xdr:colOff>101600</xdr:colOff>
      <xdr:row>76</xdr:row>
      <xdr:rowOff>100851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117377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91402</xdr:rowOff>
    </xdr:from>
    <xdr:to>
      <xdr:col>85</xdr:col>
      <xdr:colOff>177800</xdr:colOff>
      <xdr:row>78</xdr:row>
      <xdr:rowOff>21552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69829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96813</xdr:rowOff>
    </xdr:from>
    <xdr:to>
      <xdr:col>81</xdr:col>
      <xdr:colOff>101600</xdr:colOff>
      <xdr:row>78</xdr:row>
      <xdr:rowOff>26963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18090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9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92366</xdr:rowOff>
    </xdr:from>
    <xdr:to>
      <xdr:col>76</xdr:col>
      <xdr:colOff>165100</xdr:colOff>
      <xdr:row>78</xdr:row>
      <xdr:rowOff>22516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13643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101955</xdr:rowOff>
    </xdr:from>
    <xdr:to>
      <xdr:col>72</xdr:col>
      <xdr:colOff>38100</xdr:colOff>
      <xdr:row>78</xdr:row>
      <xdr:rowOff>32105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23232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90336</xdr:rowOff>
    </xdr:from>
    <xdr:to>
      <xdr:col>67</xdr:col>
      <xdr:colOff>101600</xdr:colOff>
      <xdr:row>78</xdr:row>
      <xdr:rowOff>20486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11613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89517</xdr:rowOff>
    </xdr:from>
    <xdr:to>
      <xdr:col>85</xdr:col>
      <xdr:colOff>127000</xdr:colOff>
      <xdr:row>97</xdr:row>
      <xdr:rowOff>120811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720167"/>
          <a:ext cx="838200" cy="3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120811</xdr:rowOff>
    </xdr:from>
    <xdr:to>
      <xdr:col>81</xdr:col>
      <xdr:colOff>50800</xdr:colOff>
      <xdr:row>97</xdr:row>
      <xdr:rowOff>134745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751461"/>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136164</xdr:rowOff>
    </xdr:from>
    <xdr:to>
      <xdr:col>81</xdr:col>
      <xdr:colOff>101600</xdr:colOff>
      <xdr:row>97</xdr:row>
      <xdr:rowOff>66314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82841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3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134745</xdr:rowOff>
    </xdr:from>
    <xdr:to>
      <xdr:col>76</xdr:col>
      <xdr:colOff>114300</xdr:colOff>
      <xdr:row>98</xdr:row>
      <xdr:rowOff>3809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765395"/>
          <a:ext cx="889000" cy="4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243</xdr:rowOff>
    </xdr:from>
    <xdr:to>
      <xdr:col>76</xdr:col>
      <xdr:colOff>165100</xdr:colOff>
      <xdr:row>97</xdr:row>
      <xdr:rowOff>101843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6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118370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4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516</xdr:rowOff>
    </xdr:from>
    <xdr:to>
      <xdr:col>71</xdr:col>
      <xdr:colOff>177800</xdr:colOff>
      <xdr:row>98</xdr:row>
      <xdr:rowOff>3809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02616"/>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22932</xdr:rowOff>
    </xdr:from>
    <xdr:to>
      <xdr:col>72</xdr:col>
      <xdr:colOff>38100</xdr:colOff>
      <xdr:row>97</xdr:row>
      <xdr:rowOff>124532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141059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4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30516</xdr:rowOff>
    </xdr:from>
    <xdr:to>
      <xdr:col>67</xdr:col>
      <xdr:colOff>101600</xdr:colOff>
      <xdr:row>97</xdr:row>
      <xdr:rowOff>132116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148643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38717</xdr:rowOff>
    </xdr:from>
    <xdr:to>
      <xdr:col>85</xdr:col>
      <xdr:colOff>177800</xdr:colOff>
      <xdr:row>97</xdr:row>
      <xdr:rowOff>140317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125094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70011</xdr:rowOff>
    </xdr:from>
    <xdr:to>
      <xdr:col>81</xdr:col>
      <xdr:colOff>101600</xdr:colOff>
      <xdr:row>98</xdr:row>
      <xdr:rowOff>161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0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162738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7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83945</xdr:rowOff>
    </xdr:from>
    <xdr:to>
      <xdr:col>76</xdr:col>
      <xdr:colOff>165100</xdr:colOff>
      <xdr:row>98</xdr:row>
      <xdr:rowOff>14095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1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5222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80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124459</xdr:rowOff>
    </xdr:from>
    <xdr:to>
      <xdr:col>72</xdr:col>
      <xdr:colOff>38100</xdr:colOff>
      <xdr:row>98</xdr:row>
      <xdr:rowOff>54609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45736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84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121166</xdr:rowOff>
    </xdr:from>
    <xdr:to>
      <xdr:col>67</xdr:col>
      <xdr:colOff>101600</xdr:colOff>
      <xdr:row>98</xdr:row>
      <xdr:rowOff>51316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42443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8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118135</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33235"/>
          <a:ext cx="889000" cy="9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67335</xdr:rowOff>
    </xdr:from>
    <xdr:to>
      <xdr:col>98</xdr:col>
      <xdr:colOff>38100</xdr:colOff>
      <xdr:row>38</xdr:row>
      <xdr:rowOff>168935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14012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37154</xdr:rowOff>
    </xdr:from>
    <xdr:to>
      <xdr:col>116</xdr:col>
      <xdr:colOff>63500</xdr:colOff>
      <xdr:row>59</xdr:row>
      <xdr:rowOff>37249</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52704"/>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37154</xdr:rowOff>
    </xdr:from>
    <xdr:to>
      <xdr:col>111</xdr:col>
      <xdr:colOff>177800</xdr:colOff>
      <xdr:row>59</xdr:row>
      <xdr:rowOff>37859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152704"/>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36449</xdr:rowOff>
    </xdr:from>
    <xdr:to>
      <xdr:col>107</xdr:col>
      <xdr:colOff>50800</xdr:colOff>
      <xdr:row>59</xdr:row>
      <xdr:rowOff>37859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5199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34982</xdr:rowOff>
    </xdr:from>
    <xdr:to>
      <xdr:col>102</xdr:col>
      <xdr:colOff>114300</xdr:colOff>
      <xdr:row>59</xdr:row>
      <xdr:rowOff>36449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50532"/>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157899</xdr:rowOff>
    </xdr:from>
    <xdr:to>
      <xdr:col>116</xdr:col>
      <xdr:colOff>114300</xdr:colOff>
      <xdr:row>59</xdr:row>
      <xdr:rowOff>88049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72826</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1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157804</xdr:rowOff>
    </xdr:from>
    <xdr:to>
      <xdr:col>112</xdr:col>
      <xdr:colOff>38100</xdr:colOff>
      <xdr:row>59</xdr:row>
      <xdr:rowOff>87954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79081</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17" y="10194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158509</xdr:rowOff>
    </xdr:from>
    <xdr:to>
      <xdr:col>107</xdr:col>
      <xdr:colOff>101600</xdr:colOff>
      <xdr:row>59</xdr:row>
      <xdr:rowOff>88659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79786</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5017" y="10195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157099</xdr:rowOff>
    </xdr:from>
    <xdr:to>
      <xdr:col>102</xdr:col>
      <xdr:colOff>165100</xdr:colOff>
      <xdr:row>59</xdr:row>
      <xdr:rowOff>87249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78376</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6017" y="101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155632</xdr:rowOff>
    </xdr:from>
    <xdr:to>
      <xdr:col>98</xdr:col>
      <xdr:colOff>38100</xdr:colOff>
      <xdr:row>59</xdr:row>
      <xdr:rowOff>85782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9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76909</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7017" y="10192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2502</xdr:rowOff>
    </xdr:from>
    <xdr:to>
      <xdr:col>116</xdr:col>
      <xdr:colOff>63500</xdr:colOff>
      <xdr:row>78</xdr:row>
      <xdr:rowOff>22186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75602"/>
          <a:ext cx="838200" cy="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116095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1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22186</xdr:rowOff>
    </xdr:from>
    <xdr:to>
      <xdr:col>111</xdr:col>
      <xdr:colOff>177800</xdr:colOff>
      <xdr:row>78</xdr:row>
      <xdr:rowOff>26442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395286"/>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40742</xdr:rowOff>
    </xdr:from>
    <xdr:to>
      <xdr:col>112</xdr:col>
      <xdr:colOff>38100</xdr:colOff>
      <xdr:row>77</xdr:row>
      <xdr:rowOff>142342</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158869</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26302</xdr:rowOff>
    </xdr:from>
    <xdr:to>
      <xdr:col>107</xdr:col>
      <xdr:colOff>50800</xdr:colOff>
      <xdr:row>78</xdr:row>
      <xdr:rowOff>26442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399402"/>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115596</xdr:rowOff>
    </xdr:from>
    <xdr:to>
      <xdr:col>107</xdr:col>
      <xdr:colOff>101600</xdr:colOff>
      <xdr:row>77</xdr:row>
      <xdr:rowOff>45746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62272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26302</xdr:rowOff>
    </xdr:from>
    <xdr:to>
      <xdr:col>102</xdr:col>
      <xdr:colOff>114300</xdr:colOff>
      <xdr:row>78</xdr:row>
      <xdr:rowOff>27000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399402"/>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98983</xdr:rowOff>
    </xdr:from>
    <xdr:to>
      <xdr:col>102</xdr:col>
      <xdr:colOff>165100</xdr:colOff>
      <xdr:row>77</xdr:row>
      <xdr:rowOff>29133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45661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87134</xdr:rowOff>
    </xdr:from>
    <xdr:to>
      <xdr:col>98</xdr:col>
      <xdr:colOff>38100</xdr:colOff>
      <xdr:row>77</xdr:row>
      <xdr:rowOff>17284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33812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8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123152</xdr:rowOff>
    </xdr:from>
    <xdr:to>
      <xdr:col>116</xdr:col>
      <xdr:colOff>114300</xdr:colOff>
      <xdr:row>78</xdr:row>
      <xdr:rowOff>53302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2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101579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30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142836</xdr:rowOff>
    </xdr:from>
    <xdr:to>
      <xdr:col>112</xdr:col>
      <xdr:colOff>38100</xdr:colOff>
      <xdr:row>78</xdr:row>
      <xdr:rowOff>72986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3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64113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43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147092</xdr:rowOff>
    </xdr:from>
    <xdr:to>
      <xdr:col>107</xdr:col>
      <xdr:colOff>101600</xdr:colOff>
      <xdr:row>78</xdr:row>
      <xdr:rowOff>77242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3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68369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44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146952</xdr:rowOff>
    </xdr:from>
    <xdr:to>
      <xdr:col>102</xdr:col>
      <xdr:colOff>165100</xdr:colOff>
      <xdr:row>78</xdr:row>
      <xdr:rowOff>77102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3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68229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4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147650</xdr:rowOff>
    </xdr:from>
    <xdr:to>
      <xdr:col>98</xdr:col>
      <xdr:colOff>38100</xdr:colOff>
      <xdr:row>78</xdr:row>
      <xdr:rowOff>77800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68927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4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補助費については特別定額給付金給付事業の終了に伴い大幅に減少したが、市民への生活支援臨時給付金や医療機関への新型コロナウイルスワクチン個別接種協力金の実施により令和元年度の数値より</a:t>
          </a:r>
          <a:r>
            <a:rPr kumimoji="1" lang="en-US" altLang="ja-JP" sz="1300">
              <a:latin typeface="ＭＳ Ｐゴシック" panose="020B0600070205080204" pitchFamily="50" charset="-128"/>
              <a:ea typeface="ＭＳ Ｐゴシック" panose="020B0600070205080204" pitchFamily="50" charset="-128"/>
            </a:rPr>
            <a:t>19,363</a:t>
          </a:r>
          <a:r>
            <a:rPr kumimoji="1" lang="ja-JP" altLang="en-US" sz="1300">
              <a:latin typeface="ＭＳ Ｐゴシック" panose="020B0600070205080204" pitchFamily="50" charset="-128"/>
              <a:ea typeface="ＭＳ Ｐゴシック" panose="020B0600070205080204" pitchFamily="50" charset="-128"/>
            </a:rPr>
            <a:t>円高くなった。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類似団体との比較では、扶助費と普通建設事業費が非常に低くなっている。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扶助費が少ない要因としては、子どもや生活保護受給者の人数が少ないことでその経費が少ないことがあげられる。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中学校建設事業や小中学校学習用タブレット環境に係る整備工事の完了に伴い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、住民一人当たりのコストは前年度より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36,575
36,000
157.50
19,886,954
18,599,957
1,096,809
11,476,408
16,933,162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53061</xdr:rowOff>
    </xdr:from>
    <xdr:to>
      <xdr:col>24</xdr:col>
      <xdr:colOff>63500</xdr:colOff>
      <xdr:row>37</xdr:row>
      <xdr:rowOff>58394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96711"/>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56794</xdr:rowOff>
    </xdr:from>
    <xdr:to>
      <xdr:col>19</xdr:col>
      <xdr:colOff>177800</xdr:colOff>
      <xdr:row>37</xdr:row>
      <xdr:rowOff>58394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0044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134087</xdr:rowOff>
    </xdr:from>
    <xdr:to>
      <xdr:col>20</xdr:col>
      <xdr:colOff>38100</xdr:colOff>
      <xdr:row>37</xdr:row>
      <xdr:rowOff>64237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80764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56794</xdr:rowOff>
    </xdr:from>
    <xdr:to>
      <xdr:col>15</xdr:col>
      <xdr:colOff>50800</xdr:colOff>
      <xdr:row>37</xdr:row>
      <xdr:rowOff>60909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0044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118313</xdr:rowOff>
    </xdr:from>
    <xdr:to>
      <xdr:col>15</xdr:col>
      <xdr:colOff>101600</xdr:colOff>
      <xdr:row>37</xdr:row>
      <xdr:rowOff>48463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64990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60909</xdr:rowOff>
    </xdr:from>
    <xdr:to>
      <xdr:col>10</xdr:col>
      <xdr:colOff>114300</xdr:colOff>
      <xdr:row>37</xdr:row>
      <xdr:rowOff>73711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04559"/>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116332</xdr:rowOff>
    </xdr:from>
    <xdr:to>
      <xdr:col>10</xdr:col>
      <xdr:colOff>165100</xdr:colOff>
      <xdr:row>37</xdr:row>
      <xdr:rowOff>46482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63009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118466</xdr:rowOff>
    </xdr:from>
    <xdr:to>
      <xdr:col>6</xdr:col>
      <xdr:colOff>38100</xdr:colOff>
      <xdr:row>37</xdr:row>
      <xdr:rowOff>48616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65143</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2261</xdr:rowOff>
    </xdr:from>
    <xdr:to>
      <xdr:col>24</xdr:col>
      <xdr:colOff>114300</xdr:colOff>
      <xdr:row>37</xdr:row>
      <xdr:rowOff>103861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119982</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7594</xdr:rowOff>
    </xdr:from>
    <xdr:to>
      <xdr:col>20</xdr:col>
      <xdr:colOff>38100</xdr:colOff>
      <xdr:row>37</xdr:row>
      <xdr:rowOff>109194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100321</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5994</xdr:rowOff>
    </xdr:from>
    <xdr:to>
      <xdr:col>15</xdr:col>
      <xdr:colOff>101600</xdr:colOff>
      <xdr:row>37</xdr:row>
      <xdr:rowOff>107594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98721</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10109</xdr:rowOff>
    </xdr:from>
    <xdr:to>
      <xdr:col>10</xdr:col>
      <xdr:colOff>165100</xdr:colOff>
      <xdr:row>37</xdr:row>
      <xdr:rowOff>111709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102836</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22911</xdr:rowOff>
    </xdr:from>
    <xdr:to>
      <xdr:col>6</xdr:col>
      <xdr:colOff>38100</xdr:colOff>
      <xdr:row>37</xdr:row>
      <xdr:rowOff>124511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115638</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5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50451</xdr:rowOff>
    </xdr:from>
    <xdr:to>
      <xdr:col>24</xdr:col>
      <xdr:colOff>63500</xdr:colOff>
      <xdr:row>58</xdr:row>
      <xdr:rowOff>14796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51651"/>
          <a:ext cx="838200" cy="3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50451</xdr:rowOff>
    </xdr:from>
    <xdr:to>
      <xdr:col>19</xdr:col>
      <xdr:colOff>177800</xdr:colOff>
      <xdr:row>58</xdr:row>
      <xdr:rowOff>56473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51651"/>
          <a:ext cx="889000" cy="34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45744</xdr:rowOff>
    </xdr:from>
    <xdr:to>
      <xdr:col>20</xdr:col>
      <xdr:colOff>38100</xdr:colOff>
      <xdr:row>55</xdr:row>
      <xdr:rowOff>147344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7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163871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5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56473</xdr:rowOff>
    </xdr:from>
    <xdr:to>
      <xdr:col>15</xdr:col>
      <xdr:colOff>50800</xdr:colOff>
      <xdr:row>58</xdr:row>
      <xdr:rowOff>84689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00573"/>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59192</xdr:rowOff>
    </xdr:from>
    <xdr:to>
      <xdr:col>15</xdr:col>
      <xdr:colOff>101600</xdr:colOff>
      <xdr:row>57</xdr:row>
      <xdr:rowOff>160792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5869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84689</xdr:rowOff>
    </xdr:from>
    <xdr:to>
      <xdr:col>10</xdr:col>
      <xdr:colOff>114300</xdr:colOff>
      <xdr:row>58</xdr:row>
      <xdr:rowOff>96132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28789"/>
          <a:ext cx="8890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99233</xdr:rowOff>
    </xdr:from>
    <xdr:to>
      <xdr:col>10</xdr:col>
      <xdr:colOff>165100</xdr:colOff>
      <xdr:row>58</xdr:row>
      <xdr:rowOff>29383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45910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101526</xdr:rowOff>
    </xdr:from>
    <xdr:to>
      <xdr:col>6</xdr:col>
      <xdr:colOff>38100</xdr:colOff>
      <xdr:row>58</xdr:row>
      <xdr:rowOff>31676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48203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135446</xdr:rowOff>
    </xdr:from>
    <xdr:to>
      <xdr:col>24</xdr:col>
      <xdr:colOff>114300</xdr:colOff>
      <xdr:row>58</xdr:row>
      <xdr:rowOff>65596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50373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171101</xdr:rowOff>
    </xdr:from>
    <xdr:to>
      <xdr:col>20</xdr:col>
      <xdr:colOff>38100</xdr:colOff>
      <xdr:row>56</xdr:row>
      <xdr:rowOff>101251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92378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9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5673</xdr:rowOff>
    </xdr:from>
    <xdr:to>
      <xdr:col>15</xdr:col>
      <xdr:colOff>101600</xdr:colOff>
      <xdr:row>58</xdr:row>
      <xdr:rowOff>107273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4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98400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33889</xdr:rowOff>
    </xdr:from>
    <xdr:to>
      <xdr:col>10</xdr:col>
      <xdr:colOff>165100</xdr:colOff>
      <xdr:row>58</xdr:row>
      <xdr:rowOff>135489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7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126616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7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45332</xdr:rowOff>
    </xdr:from>
    <xdr:to>
      <xdr:col>6</xdr:col>
      <xdr:colOff>38100</xdr:colOff>
      <xdr:row>58</xdr:row>
      <xdr:rowOff>146932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138059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8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105835</xdr:rowOff>
    </xdr:from>
    <xdr:to>
      <xdr:col>24</xdr:col>
      <xdr:colOff>63500</xdr:colOff>
      <xdr:row>77</xdr:row>
      <xdr:rowOff>70169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36035"/>
          <a:ext cx="838200" cy="13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70169</xdr:rowOff>
    </xdr:from>
    <xdr:to>
      <xdr:col>19</xdr:col>
      <xdr:colOff>177800</xdr:colOff>
      <xdr:row>77</xdr:row>
      <xdr:rowOff>117873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71819"/>
          <a:ext cx="889000" cy="4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117873</xdr:rowOff>
    </xdr:from>
    <xdr:to>
      <xdr:col>15</xdr:col>
      <xdr:colOff>50800</xdr:colOff>
      <xdr:row>77</xdr:row>
      <xdr:rowOff>132124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19523"/>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132124</xdr:rowOff>
    </xdr:from>
    <xdr:to>
      <xdr:col>10</xdr:col>
      <xdr:colOff>114300</xdr:colOff>
      <xdr:row>77</xdr:row>
      <xdr:rowOff>137936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333774"/>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55035</xdr:rowOff>
    </xdr:from>
    <xdr:to>
      <xdr:col>24</xdr:col>
      <xdr:colOff>114300</xdr:colOff>
      <xdr:row>76</xdr:row>
      <xdr:rowOff>156635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33462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6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19369</xdr:rowOff>
    </xdr:from>
    <xdr:to>
      <xdr:col>20</xdr:col>
      <xdr:colOff>38100</xdr:colOff>
      <xdr:row>77</xdr:row>
      <xdr:rowOff>120969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112096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1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67073</xdr:rowOff>
    </xdr:from>
    <xdr:to>
      <xdr:col>15</xdr:col>
      <xdr:colOff>101600</xdr:colOff>
      <xdr:row>77</xdr:row>
      <xdr:rowOff>168673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6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159800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81324</xdr:rowOff>
    </xdr:from>
    <xdr:to>
      <xdr:col>10</xdr:col>
      <xdr:colOff>165100</xdr:colOff>
      <xdr:row>78</xdr:row>
      <xdr:rowOff>11474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2601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7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87136</xdr:rowOff>
    </xdr:from>
    <xdr:to>
      <xdr:col>6</xdr:col>
      <xdr:colOff>38100</xdr:colOff>
      <xdr:row>78</xdr:row>
      <xdr:rowOff>17286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8413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8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87281</xdr:rowOff>
    </xdr:from>
    <xdr:to>
      <xdr:col>24</xdr:col>
      <xdr:colOff>63500</xdr:colOff>
      <xdr:row>96</xdr:row>
      <xdr:rowOff>144241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46481"/>
          <a:ext cx="838200" cy="5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144241</xdr:rowOff>
    </xdr:from>
    <xdr:to>
      <xdr:col>19</xdr:col>
      <xdr:colOff>177800</xdr:colOff>
      <xdr:row>97</xdr:row>
      <xdr:rowOff>21513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03441"/>
          <a:ext cx="889000" cy="4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12088</xdr:rowOff>
    </xdr:from>
    <xdr:to>
      <xdr:col>15</xdr:col>
      <xdr:colOff>50800</xdr:colOff>
      <xdr:row>97</xdr:row>
      <xdr:rowOff>21513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42738"/>
          <a:ext cx="889000" cy="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8903</xdr:rowOff>
    </xdr:from>
    <xdr:to>
      <xdr:col>10</xdr:col>
      <xdr:colOff>114300</xdr:colOff>
      <xdr:row>97</xdr:row>
      <xdr:rowOff>12088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39553"/>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36481</xdr:rowOff>
    </xdr:from>
    <xdr:to>
      <xdr:col>24</xdr:col>
      <xdr:colOff>114300</xdr:colOff>
      <xdr:row>96</xdr:row>
      <xdr:rowOff>138081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14908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93441</xdr:rowOff>
    </xdr:from>
    <xdr:to>
      <xdr:col>20</xdr:col>
      <xdr:colOff>38100</xdr:colOff>
      <xdr:row>97</xdr:row>
      <xdr:rowOff>23591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14718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142163</xdr:rowOff>
    </xdr:from>
    <xdr:to>
      <xdr:col>15</xdr:col>
      <xdr:colOff>101600</xdr:colOff>
      <xdr:row>97</xdr:row>
      <xdr:rowOff>72313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63440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9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132738</xdr:rowOff>
    </xdr:from>
    <xdr:to>
      <xdr:col>10</xdr:col>
      <xdr:colOff>165100</xdr:colOff>
      <xdr:row>97</xdr:row>
      <xdr:rowOff>62888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9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54015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6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129553</xdr:rowOff>
    </xdr:from>
    <xdr:to>
      <xdr:col>6</xdr:col>
      <xdr:colOff>38100</xdr:colOff>
      <xdr:row>97</xdr:row>
      <xdr:rowOff>59703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50830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8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98346</xdr:rowOff>
    </xdr:from>
    <xdr:to>
      <xdr:col>55</xdr:col>
      <xdr:colOff>0</xdr:colOff>
      <xdr:row>56</xdr:row>
      <xdr:rowOff>103810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699546"/>
          <a:ext cx="8382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103810</xdr:rowOff>
    </xdr:from>
    <xdr:to>
      <xdr:col>50</xdr:col>
      <xdr:colOff>114300</xdr:colOff>
      <xdr:row>56</xdr:row>
      <xdr:rowOff>138717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705010"/>
          <a:ext cx="889000" cy="3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95055</xdr:rowOff>
    </xdr:from>
    <xdr:to>
      <xdr:col>45</xdr:col>
      <xdr:colOff>177800</xdr:colOff>
      <xdr:row>56</xdr:row>
      <xdr:rowOff>138717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696255"/>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95055</xdr:rowOff>
    </xdr:from>
    <xdr:to>
      <xdr:col>41</xdr:col>
      <xdr:colOff>50800</xdr:colOff>
      <xdr:row>56</xdr:row>
      <xdr:rowOff>106507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696255"/>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47546</xdr:rowOff>
    </xdr:from>
    <xdr:to>
      <xdr:col>55</xdr:col>
      <xdr:colOff>50800</xdr:colOff>
      <xdr:row>56</xdr:row>
      <xdr:rowOff>149146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6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25973</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62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53010</xdr:rowOff>
    </xdr:from>
    <xdr:to>
      <xdr:col>50</xdr:col>
      <xdr:colOff>165100</xdr:colOff>
      <xdr:row>56</xdr:row>
      <xdr:rowOff>154610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6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145737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4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87917</xdr:rowOff>
    </xdr:from>
    <xdr:to>
      <xdr:col>46</xdr:col>
      <xdr:colOff>38100</xdr:colOff>
      <xdr:row>57</xdr:row>
      <xdr:rowOff>18067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68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9194</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78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44255</xdr:rowOff>
    </xdr:from>
    <xdr:to>
      <xdr:col>41</xdr:col>
      <xdr:colOff>101600</xdr:colOff>
      <xdr:row>56</xdr:row>
      <xdr:rowOff>145855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64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136982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73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55707</xdr:rowOff>
    </xdr:from>
    <xdr:to>
      <xdr:col>36</xdr:col>
      <xdr:colOff>165100</xdr:colOff>
      <xdr:row>56</xdr:row>
      <xdr:rowOff>157307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6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148434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7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23571</xdr:rowOff>
    </xdr:from>
    <xdr:to>
      <xdr:col>55</xdr:col>
      <xdr:colOff>0</xdr:colOff>
      <xdr:row>78</xdr:row>
      <xdr:rowOff>152600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96671"/>
          <a:ext cx="838200" cy="12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23571</xdr:rowOff>
    </xdr:from>
    <xdr:to>
      <xdr:col>50</xdr:col>
      <xdr:colOff>114300</xdr:colOff>
      <xdr:row>78</xdr:row>
      <xdr:rowOff>125772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96671"/>
          <a:ext cx="889000" cy="10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32665</xdr:rowOff>
    </xdr:from>
    <xdr:to>
      <xdr:col>50</xdr:col>
      <xdr:colOff>165100</xdr:colOff>
      <xdr:row>76</xdr:row>
      <xdr:rowOff>134265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150792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105018</xdr:rowOff>
    </xdr:from>
    <xdr:to>
      <xdr:col>45</xdr:col>
      <xdr:colOff>177800</xdr:colOff>
      <xdr:row>78</xdr:row>
      <xdr:rowOff>125772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78118"/>
          <a:ext cx="8890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37399</xdr:rowOff>
    </xdr:from>
    <xdr:to>
      <xdr:col>46</xdr:col>
      <xdr:colOff>38100</xdr:colOff>
      <xdr:row>77</xdr:row>
      <xdr:rowOff>138999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155526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1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97490</xdr:rowOff>
    </xdr:from>
    <xdr:to>
      <xdr:col>41</xdr:col>
      <xdr:colOff>50800</xdr:colOff>
      <xdr:row>78</xdr:row>
      <xdr:rowOff>105018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70590"/>
          <a:ext cx="889000" cy="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78564</xdr:rowOff>
    </xdr:from>
    <xdr:to>
      <xdr:col>41</xdr:col>
      <xdr:colOff>101600</xdr:colOff>
      <xdr:row>78</xdr:row>
      <xdr:rowOff>8714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25241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83266</xdr:rowOff>
    </xdr:from>
    <xdr:to>
      <xdr:col>36</xdr:col>
      <xdr:colOff>165100</xdr:colOff>
      <xdr:row>78</xdr:row>
      <xdr:rowOff>13416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8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29943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0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101800</xdr:rowOff>
    </xdr:from>
    <xdr:to>
      <xdr:col>55</xdr:col>
      <xdr:colOff>50800</xdr:colOff>
      <xdr:row>79</xdr:row>
      <xdr:rowOff>31950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16727</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8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144221</xdr:rowOff>
    </xdr:from>
    <xdr:to>
      <xdr:col>50</xdr:col>
      <xdr:colOff>165100</xdr:colOff>
      <xdr:row>78</xdr:row>
      <xdr:rowOff>74371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65498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74972</xdr:rowOff>
    </xdr:from>
    <xdr:to>
      <xdr:col>46</xdr:col>
      <xdr:colOff>38100</xdr:colOff>
      <xdr:row>79</xdr:row>
      <xdr:rowOff>5122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167699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54218</xdr:rowOff>
    </xdr:from>
    <xdr:to>
      <xdr:col>41</xdr:col>
      <xdr:colOff>101600</xdr:colOff>
      <xdr:row>78</xdr:row>
      <xdr:rowOff>155818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146945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46690</xdr:rowOff>
    </xdr:from>
    <xdr:to>
      <xdr:col>36</xdr:col>
      <xdr:colOff>165100</xdr:colOff>
      <xdr:row>78</xdr:row>
      <xdr:rowOff>148290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139417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1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47582</xdr:rowOff>
    </xdr:from>
    <xdr:to>
      <xdr:col>55</xdr:col>
      <xdr:colOff>0</xdr:colOff>
      <xdr:row>98</xdr:row>
      <xdr:rowOff>59781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849682"/>
          <a:ext cx="838200" cy="1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59781</xdr:rowOff>
    </xdr:from>
    <xdr:to>
      <xdr:col>50</xdr:col>
      <xdr:colOff>114300</xdr:colOff>
      <xdr:row>98</xdr:row>
      <xdr:rowOff>96258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61881"/>
          <a:ext cx="8890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53467</xdr:rowOff>
    </xdr:from>
    <xdr:to>
      <xdr:col>50</xdr:col>
      <xdr:colOff>165100</xdr:colOff>
      <xdr:row>96</xdr:row>
      <xdr:rowOff>155067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72530</xdr:rowOff>
    </xdr:from>
    <xdr:to>
      <xdr:col>45</xdr:col>
      <xdr:colOff>177800</xdr:colOff>
      <xdr:row>98</xdr:row>
      <xdr:rowOff>96258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874630"/>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93571</xdr:rowOff>
    </xdr:from>
    <xdr:to>
      <xdr:col>46</xdr:col>
      <xdr:colOff>38100</xdr:colOff>
      <xdr:row>97</xdr:row>
      <xdr:rowOff>23721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40248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72530</xdr:rowOff>
    </xdr:from>
    <xdr:to>
      <xdr:col>41</xdr:col>
      <xdr:colOff>50800</xdr:colOff>
      <xdr:row>98</xdr:row>
      <xdr:rowOff>129490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74630"/>
          <a:ext cx="889000" cy="5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85897</xdr:rowOff>
    </xdr:from>
    <xdr:to>
      <xdr:col>41</xdr:col>
      <xdr:colOff>101600</xdr:colOff>
      <xdr:row>97</xdr:row>
      <xdr:rowOff>16047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32574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82415</xdr:rowOff>
    </xdr:from>
    <xdr:to>
      <xdr:col>36</xdr:col>
      <xdr:colOff>165100</xdr:colOff>
      <xdr:row>97</xdr:row>
      <xdr:rowOff>12565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29092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168232</xdr:rowOff>
    </xdr:from>
    <xdr:to>
      <xdr:col>55</xdr:col>
      <xdr:colOff>50800</xdr:colOff>
      <xdr:row>98</xdr:row>
      <xdr:rowOff>98382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9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83159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8981</xdr:rowOff>
    </xdr:from>
    <xdr:to>
      <xdr:col>50</xdr:col>
      <xdr:colOff>165100</xdr:colOff>
      <xdr:row>98</xdr:row>
      <xdr:rowOff>110581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1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101708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0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45458</xdr:rowOff>
    </xdr:from>
    <xdr:to>
      <xdr:col>46</xdr:col>
      <xdr:colOff>38100</xdr:colOff>
      <xdr:row>98</xdr:row>
      <xdr:rowOff>147058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4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138185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94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21730</xdr:rowOff>
    </xdr:from>
    <xdr:to>
      <xdr:col>41</xdr:col>
      <xdr:colOff>101600</xdr:colOff>
      <xdr:row>98</xdr:row>
      <xdr:rowOff>123330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114457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78690</xdr:rowOff>
    </xdr:from>
    <xdr:to>
      <xdr:col>36</xdr:col>
      <xdr:colOff>165100</xdr:colOff>
      <xdr:row>99</xdr:row>
      <xdr:rowOff>8840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171417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7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149432</xdr:rowOff>
    </xdr:from>
    <xdr:to>
      <xdr:col>85</xdr:col>
      <xdr:colOff>127000</xdr:colOff>
      <xdr:row>35</xdr:row>
      <xdr:rowOff>154526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150182"/>
          <a:ext cx="8382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149432</xdr:rowOff>
    </xdr:from>
    <xdr:to>
      <xdr:col>81</xdr:col>
      <xdr:colOff>50800</xdr:colOff>
      <xdr:row>36</xdr:row>
      <xdr:rowOff>44994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50182"/>
          <a:ext cx="889000" cy="6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164371</xdr:rowOff>
    </xdr:from>
    <xdr:to>
      <xdr:col>81</xdr:col>
      <xdr:colOff>101600</xdr:colOff>
      <xdr:row>36</xdr:row>
      <xdr:rowOff>94521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6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85648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5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17791</xdr:rowOff>
    </xdr:from>
    <xdr:to>
      <xdr:col>76</xdr:col>
      <xdr:colOff>114300</xdr:colOff>
      <xdr:row>36</xdr:row>
      <xdr:rowOff>44994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189991"/>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75380</xdr:rowOff>
    </xdr:from>
    <xdr:to>
      <xdr:col>76</xdr:col>
      <xdr:colOff>165100</xdr:colOff>
      <xdr:row>37</xdr:row>
      <xdr:rowOff>5530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168107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4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17791</xdr:rowOff>
    </xdr:from>
    <xdr:to>
      <xdr:col>71</xdr:col>
      <xdr:colOff>177800</xdr:colOff>
      <xdr:row>36</xdr:row>
      <xdr:rowOff>65372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189991"/>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82042</xdr:rowOff>
    </xdr:from>
    <xdr:to>
      <xdr:col>72</xdr:col>
      <xdr:colOff>38100</xdr:colOff>
      <xdr:row>37</xdr:row>
      <xdr:rowOff>12192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5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109148</xdr:rowOff>
    </xdr:from>
    <xdr:to>
      <xdr:col>67</xdr:col>
      <xdr:colOff>101600</xdr:colOff>
      <xdr:row>37</xdr:row>
      <xdr:rowOff>39298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8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30425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7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103726</xdr:rowOff>
    </xdr:from>
    <xdr:to>
      <xdr:col>85</xdr:col>
      <xdr:colOff>177800</xdr:colOff>
      <xdr:row>36</xdr:row>
      <xdr:rowOff>33876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126603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5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98632</xdr:rowOff>
    </xdr:from>
    <xdr:to>
      <xdr:col>81</xdr:col>
      <xdr:colOff>101600</xdr:colOff>
      <xdr:row>36</xdr:row>
      <xdr:rowOff>28782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45309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165644</xdr:rowOff>
    </xdr:from>
    <xdr:to>
      <xdr:col>76</xdr:col>
      <xdr:colOff>165100</xdr:colOff>
      <xdr:row>36</xdr:row>
      <xdr:rowOff>95794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112321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4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138441</xdr:rowOff>
    </xdr:from>
    <xdr:to>
      <xdr:col>72</xdr:col>
      <xdr:colOff>38100</xdr:colOff>
      <xdr:row>36</xdr:row>
      <xdr:rowOff>68591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3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85118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14572</xdr:rowOff>
    </xdr:from>
    <xdr:to>
      <xdr:col>67</xdr:col>
      <xdr:colOff>101600</xdr:colOff>
      <xdr:row>36</xdr:row>
      <xdr:rowOff>116172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132699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144953</xdr:rowOff>
    </xdr:from>
    <xdr:to>
      <xdr:col>85</xdr:col>
      <xdr:colOff>127000</xdr:colOff>
      <xdr:row>57</xdr:row>
      <xdr:rowOff>55717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46153"/>
          <a:ext cx="838200" cy="8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144953</xdr:rowOff>
    </xdr:from>
    <xdr:to>
      <xdr:col>81</xdr:col>
      <xdr:colOff>50800</xdr:colOff>
      <xdr:row>57</xdr:row>
      <xdr:rowOff>21660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46153"/>
          <a:ext cx="889000" cy="4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108024</xdr:rowOff>
    </xdr:from>
    <xdr:to>
      <xdr:col>81</xdr:col>
      <xdr:colOff>101600</xdr:colOff>
      <xdr:row>57</xdr:row>
      <xdr:rowOff>38174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29301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125906</xdr:rowOff>
    </xdr:from>
    <xdr:to>
      <xdr:col>76</xdr:col>
      <xdr:colOff>114300</xdr:colOff>
      <xdr:row>57</xdr:row>
      <xdr:rowOff>21660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727106"/>
          <a:ext cx="889000" cy="6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127117</xdr:rowOff>
    </xdr:from>
    <xdr:to>
      <xdr:col>76</xdr:col>
      <xdr:colOff>165100</xdr:colOff>
      <xdr:row>57</xdr:row>
      <xdr:rowOff>57267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73794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125906</xdr:rowOff>
    </xdr:from>
    <xdr:to>
      <xdr:col>71</xdr:col>
      <xdr:colOff>177800</xdr:colOff>
      <xdr:row>57</xdr:row>
      <xdr:rowOff>72734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27106"/>
          <a:ext cx="889000" cy="11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158170</xdr:rowOff>
    </xdr:from>
    <xdr:to>
      <xdr:col>72</xdr:col>
      <xdr:colOff>38100</xdr:colOff>
      <xdr:row>57</xdr:row>
      <xdr:rowOff>88320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79447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155441</xdr:rowOff>
    </xdr:from>
    <xdr:to>
      <xdr:col>67</xdr:col>
      <xdr:colOff>101600</xdr:colOff>
      <xdr:row>57</xdr:row>
      <xdr:rowOff>85591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102118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7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154794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5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94153</xdr:rowOff>
    </xdr:from>
    <xdr:to>
      <xdr:col>81</xdr:col>
      <xdr:colOff>101600</xdr:colOff>
      <xdr:row>57</xdr:row>
      <xdr:rowOff>24303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40830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7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142310</xdr:rowOff>
    </xdr:from>
    <xdr:to>
      <xdr:col>76</xdr:col>
      <xdr:colOff>165100</xdr:colOff>
      <xdr:row>57</xdr:row>
      <xdr:rowOff>72460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63587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3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75106</xdr:rowOff>
    </xdr:from>
    <xdr:to>
      <xdr:col>72</xdr:col>
      <xdr:colOff>38100</xdr:colOff>
      <xdr:row>57</xdr:row>
      <xdr:rowOff>5256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21783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5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21934</xdr:rowOff>
    </xdr:from>
    <xdr:to>
      <xdr:col>67</xdr:col>
      <xdr:colOff>101600</xdr:colOff>
      <xdr:row>57</xdr:row>
      <xdr:rowOff>123534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9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114661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8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50208</xdr:rowOff>
    </xdr:from>
    <xdr:to>
      <xdr:col>85</xdr:col>
      <xdr:colOff>127000</xdr:colOff>
      <xdr:row>79</xdr:row>
      <xdr:rowOff>87503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94758"/>
          <a:ext cx="838200" cy="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50208</xdr:rowOff>
    </xdr:from>
    <xdr:to>
      <xdr:col>81</xdr:col>
      <xdr:colOff>50800</xdr:colOff>
      <xdr:row>79</xdr:row>
      <xdr:rowOff>64480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94758"/>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119272</xdr:rowOff>
    </xdr:from>
    <xdr:to>
      <xdr:col>81</xdr:col>
      <xdr:colOff>101600</xdr:colOff>
      <xdr:row>79</xdr:row>
      <xdr:rowOff>49422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9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65949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64480</xdr:rowOff>
    </xdr:from>
    <xdr:to>
      <xdr:col>76</xdr:col>
      <xdr:colOff>114300</xdr:colOff>
      <xdr:row>79</xdr:row>
      <xdr:rowOff>86534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609030"/>
          <a:ext cx="889000" cy="2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109398</xdr:rowOff>
    </xdr:from>
    <xdr:to>
      <xdr:col>76</xdr:col>
      <xdr:colOff>165100</xdr:colOff>
      <xdr:row>79</xdr:row>
      <xdr:rowOff>39548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56075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2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56097</xdr:rowOff>
    </xdr:from>
    <xdr:to>
      <xdr:col>71</xdr:col>
      <xdr:colOff>177800</xdr:colOff>
      <xdr:row>79</xdr:row>
      <xdr:rowOff>86534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00647"/>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120360</xdr:rowOff>
    </xdr:from>
    <xdr:to>
      <xdr:col>72</xdr:col>
      <xdr:colOff>38100</xdr:colOff>
      <xdr:row>79</xdr:row>
      <xdr:rowOff>50510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67037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161454</xdr:rowOff>
    </xdr:from>
    <xdr:to>
      <xdr:col>67</xdr:col>
      <xdr:colOff>101600</xdr:colOff>
      <xdr:row>79</xdr:row>
      <xdr:rowOff>91604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3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108131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0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36703</xdr:rowOff>
    </xdr:from>
    <xdr:to>
      <xdr:col>85</xdr:col>
      <xdr:colOff>177800</xdr:colOff>
      <xdr:row>79</xdr:row>
      <xdr:rowOff>138303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123080</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170858</xdr:rowOff>
    </xdr:from>
    <xdr:to>
      <xdr:col>81</xdr:col>
      <xdr:colOff>101600</xdr:colOff>
      <xdr:row>79</xdr:row>
      <xdr:rowOff>101008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4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92135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63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13680</xdr:rowOff>
    </xdr:from>
    <xdr:to>
      <xdr:col>76</xdr:col>
      <xdr:colOff>165100</xdr:colOff>
      <xdr:row>79</xdr:row>
      <xdr:rowOff>115280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106407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35734</xdr:rowOff>
    </xdr:from>
    <xdr:to>
      <xdr:col>72</xdr:col>
      <xdr:colOff>38100</xdr:colOff>
      <xdr:row>79</xdr:row>
      <xdr:rowOff>137334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128461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7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5297</xdr:rowOff>
    </xdr:from>
    <xdr:to>
      <xdr:col>67</xdr:col>
      <xdr:colOff>101600</xdr:colOff>
      <xdr:row>79</xdr:row>
      <xdr:rowOff>106897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98024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142202</xdr:rowOff>
    </xdr:from>
    <xdr:to>
      <xdr:col>85</xdr:col>
      <xdr:colOff>127000</xdr:colOff>
      <xdr:row>97</xdr:row>
      <xdr:rowOff>147613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72852"/>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143166</xdr:rowOff>
    </xdr:from>
    <xdr:to>
      <xdr:col>81</xdr:col>
      <xdr:colOff>50800</xdr:colOff>
      <xdr:row>97</xdr:row>
      <xdr:rowOff>147613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773816"/>
          <a:ext cx="8890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164872</xdr:rowOff>
    </xdr:from>
    <xdr:to>
      <xdr:col>81</xdr:col>
      <xdr:colOff>101600</xdr:colOff>
      <xdr:row>96</xdr:row>
      <xdr:rowOff>95022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5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111549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143166</xdr:rowOff>
    </xdr:from>
    <xdr:to>
      <xdr:col>76</xdr:col>
      <xdr:colOff>114300</xdr:colOff>
      <xdr:row>97</xdr:row>
      <xdr:rowOff>152755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73816"/>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10427</xdr:rowOff>
    </xdr:from>
    <xdr:to>
      <xdr:col>76</xdr:col>
      <xdr:colOff>165100</xdr:colOff>
      <xdr:row>96</xdr:row>
      <xdr:rowOff>112027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128554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4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141136</xdr:rowOff>
    </xdr:from>
    <xdr:to>
      <xdr:col>71</xdr:col>
      <xdr:colOff>177800</xdr:colOff>
      <xdr:row>97</xdr:row>
      <xdr:rowOff>152755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71786"/>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2032</xdr:rowOff>
    </xdr:from>
    <xdr:to>
      <xdr:col>72</xdr:col>
      <xdr:colOff>38100</xdr:colOff>
      <xdr:row>96</xdr:row>
      <xdr:rowOff>103632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6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120159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170523</xdr:rowOff>
    </xdr:from>
    <xdr:to>
      <xdr:col>67</xdr:col>
      <xdr:colOff>101600</xdr:colOff>
      <xdr:row>96</xdr:row>
      <xdr:rowOff>100673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117200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91402</xdr:rowOff>
    </xdr:from>
    <xdr:to>
      <xdr:col>85</xdr:col>
      <xdr:colOff>177800</xdr:colOff>
      <xdr:row>98</xdr:row>
      <xdr:rowOff>21552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69829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96813</xdr:rowOff>
    </xdr:from>
    <xdr:to>
      <xdr:col>81</xdr:col>
      <xdr:colOff>101600</xdr:colOff>
      <xdr:row>98</xdr:row>
      <xdr:rowOff>26963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18090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92366</xdr:rowOff>
    </xdr:from>
    <xdr:to>
      <xdr:col>76</xdr:col>
      <xdr:colOff>165100</xdr:colOff>
      <xdr:row>98</xdr:row>
      <xdr:rowOff>22516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2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13643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1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101955</xdr:rowOff>
    </xdr:from>
    <xdr:to>
      <xdr:col>72</xdr:col>
      <xdr:colOff>38100</xdr:colOff>
      <xdr:row>98</xdr:row>
      <xdr:rowOff>32105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23232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90336</xdr:rowOff>
    </xdr:from>
    <xdr:to>
      <xdr:col>67</xdr:col>
      <xdr:colOff>101600</xdr:colOff>
      <xdr:row>98</xdr:row>
      <xdr:rowOff>20486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11613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3991</xdr:rowOff>
    </xdr:from>
    <xdr:to>
      <xdr:col>112</xdr:col>
      <xdr:colOff>38100</xdr:colOff>
      <xdr:row>39</xdr:row>
      <xdr:rowOff>105591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122119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127017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166950</xdr:rowOff>
    </xdr:from>
    <xdr:to>
      <xdr:col>102</xdr:col>
      <xdr:colOff>165100</xdr:colOff>
      <xdr:row>39</xdr:row>
      <xdr:rowOff>97100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113628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5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89226</xdr:rowOff>
    </xdr:from>
    <xdr:to>
      <xdr:col>98</xdr:col>
      <xdr:colOff>38100</xdr:colOff>
      <xdr:row>39</xdr:row>
      <xdr:rowOff>19376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35904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民生費、土木費が類似団体と比較して低くなっている。</a:t>
          </a:r>
        </a:p>
        <a:p>
          <a:r>
            <a:rPr kumimoji="1" lang="ja-JP" altLang="en-US" sz="1300">
              <a:latin typeface="ＭＳ Ｐゴシック" panose="020B0600070205080204" pitchFamily="50" charset="-128"/>
              <a:ea typeface="ＭＳ Ｐゴシック" panose="020B0600070205080204" pitchFamily="50" charset="-128"/>
            </a:rPr>
            <a:t>民生費については、児童福祉費、生活保護費における扶助費が他の団体から比べると低く、子どもの数や生活保護受給者数が他の団体と比べると少ないことが要因と考えられるが、</a:t>
          </a:r>
        </a:p>
        <a:p>
          <a:r>
            <a:rPr kumimoji="1" lang="ja-JP" altLang="en-US" sz="1300">
              <a:latin typeface="ＭＳ Ｐゴシック" panose="020B0600070205080204" pitchFamily="50" charset="-128"/>
              <a:ea typeface="ＭＳ Ｐゴシック" panose="020B0600070205080204" pitchFamily="50" charset="-128"/>
            </a:rPr>
            <a:t>障害福祉サービスの利用回数の増等により増加傾向にある。</a:t>
          </a:r>
        </a:p>
        <a:p>
          <a:r>
            <a:rPr kumimoji="1" lang="ja-JP" altLang="en-US" sz="1300">
              <a:latin typeface="ＭＳ Ｐゴシック" panose="020B0600070205080204" pitchFamily="50" charset="-128"/>
              <a:ea typeface="ＭＳ Ｐゴシック" panose="020B0600070205080204" pitchFamily="50" charset="-128"/>
            </a:rPr>
            <a:t>土木費の令和３年度は前年度と比較して</a:t>
          </a:r>
          <a:r>
            <a:rPr kumimoji="1" lang="en-US" altLang="ja-JP" sz="1300">
              <a:latin typeface="ＭＳ Ｐゴシック" panose="020B0600070205080204" pitchFamily="50" charset="-128"/>
              <a:ea typeface="ＭＳ Ｐゴシック" panose="020B0600070205080204" pitchFamily="50" charset="-128"/>
            </a:rPr>
            <a:t>1,601</a:t>
          </a:r>
          <a:r>
            <a:rPr kumimoji="1" lang="ja-JP" altLang="en-US" sz="1300">
              <a:latin typeface="ＭＳ Ｐゴシック" panose="020B0600070205080204" pitchFamily="50" charset="-128"/>
              <a:ea typeface="ＭＳ Ｐゴシック" panose="020B0600070205080204" pitchFamily="50" charset="-128"/>
            </a:rPr>
            <a:t>円増加しており、市道や橋りょうの維持補修個所を増やしたことが要因となっている。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教育費の令和３年度は前年度と比較して</a:t>
          </a:r>
          <a:r>
            <a:rPr kumimoji="1" lang="en-US" altLang="ja-JP" sz="1300">
              <a:latin typeface="ＭＳ Ｐゴシック" panose="020B0600070205080204" pitchFamily="50" charset="-128"/>
              <a:ea typeface="ＭＳ Ｐゴシック" panose="020B0600070205080204" pitchFamily="50" charset="-128"/>
            </a:rPr>
            <a:t>17,982</a:t>
          </a:r>
          <a:r>
            <a:rPr kumimoji="1" lang="ja-JP" altLang="en-US" sz="1300">
              <a:latin typeface="ＭＳ Ｐゴシック" panose="020B0600070205080204" pitchFamily="50" charset="-128"/>
              <a:ea typeface="ＭＳ Ｐゴシック" panose="020B0600070205080204" pitchFamily="50" charset="-128"/>
            </a:rPr>
            <a:t>円減少しており、令和２年度に国吉中学校の校舎建設工事が完了したことが要因となっている。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決算余剰金を中心に積み立てるとともに最低水準の取り崩しに努めている結果、基金残高は年々増加している。今年度から普通交付税の合併算定替が終了し一本算定となったことで基金の積み立てが難しくなった。今後も長期的な視点に立って積み立てと取り崩しを行っていく。</a:t>
          </a:r>
        </a:p>
        <a:p>
          <a:r>
            <a:rPr kumimoji="1" lang="ja-JP" altLang="en-US" sz="1200">
              <a:latin typeface="ＭＳ ゴシック" pitchFamily="49" charset="-128"/>
              <a:ea typeface="ＭＳ ゴシック" pitchFamily="49" charset="-128"/>
            </a:rPr>
            <a:t>　実質収支額の比率は、標準財政規模比</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％前後で推移しているが、当初予算編成において、財政調整基金を繰り入れて調整していることから、今後は歳出削減に努め、基金に頼らない予算編成を実施していきたい。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企業会計は水道事業会計のみである。黒字額の標準財政規模比は、ほぼ横ばいであり、毎年</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％前後で推移している。</a:t>
          </a:r>
        </a:p>
        <a:p>
          <a:r>
            <a:rPr kumimoji="1" lang="ja-JP" altLang="en-US" sz="1400">
              <a:latin typeface="ＭＳ ゴシック" pitchFamily="49" charset="-128"/>
              <a:ea typeface="ＭＳ ゴシック" pitchFamily="49" charset="-128"/>
            </a:rPr>
            <a:t>　今後も黒字決算を維持できるよう更なる行財政改革を推進し、財政運営を行っていく。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86_&#12356;&#12377;&#12415;&#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86_&#12356;&#12377;&#1241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50.2</v>
          </cell>
          <cell r="BX51">
            <v>45.9</v>
          </cell>
          <cell r="CF51">
            <v>37.4</v>
          </cell>
          <cell r="CN51">
            <v>33.799999999999997</v>
          </cell>
          <cell r="CV51">
            <v>22.8</v>
          </cell>
        </row>
        <row r="53">
          <cell r="BP53">
            <v>61.4</v>
          </cell>
          <cell r="BX53">
            <v>62.7</v>
          </cell>
          <cell r="CF53">
            <v>63.5</v>
          </cell>
          <cell r="CN53">
            <v>64.2</v>
          </cell>
          <cell r="CV53">
            <v>65.900000000000006</v>
          </cell>
        </row>
        <row r="55">
          <cell r="AN55" t="str">
            <v>類似団体内平均値</v>
          </cell>
          <cell r="BP55">
            <v>53.4</v>
          </cell>
          <cell r="BX55">
            <v>48</v>
          </cell>
          <cell r="CF55">
            <v>49.1</v>
          </cell>
          <cell r="CN55">
            <v>41.5</v>
          </cell>
          <cell r="CV55">
            <v>23</v>
          </cell>
        </row>
        <row r="57">
          <cell r="BP57">
            <v>59.6</v>
          </cell>
          <cell r="BX57">
            <v>60.8</v>
          </cell>
          <cell r="CF57">
            <v>61</v>
          </cell>
          <cell r="CN57">
            <v>61.7</v>
          </cell>
          <cell r="CV57">
            <v>62.8</v>
          </cell>
        </row>
        <row r="72">
          <cell r="BP72" t="str">
            <v>H29</v>
          </cell>
          <cell r="BX72" t="str">
            <v>H30</v>
          </cell>
          <cell r="CF72" t="str">
            <v>R01</v>
          </cell>
          <cell r="CN72" t="str">
            <v>R02</v>
          </cell>
          <cell r="CV72" t="str">
            <v>R03</v>
          </cell>
        </row>
        <row r="73">
          <cell r="AN73" t="str">
            <v>当該団体値</v>
          </cell>
          <cell r="BP73">
            <v>50.2</v>
          </cell>
          <cell r="BX73">
            <v>45.9</v>
          </cell>
          <cell r="CF73">
            <v>37.4</v>
          </cell>
          <cell r="CN73">
            <v>33.799999999999997</v>
          </cell>
          <cell r="CV73">
            <v>22.8</v>
          </cell>
        </row>
        <row r="75">
          <cell r="BP75">
            <v>8.3000000000000007</v>
          </cell>
          <cell r="BX75">
            <v>8</v>
          </cell>
          <cell r="CF75">
            <v>7.6</v>
          </cell>
          <cell r="CN75">
            <v>7.3</v>
          </cell>
          <cell r="CV75">
            <v>7</v>
          </cell>
        </row>
        <row r="77">
          <cell r="AN77" t="str">
            <v>類似団体内平均値</v>
          </cell>
          <cell r="BP77">
            <v>53.4</v>
          </cell>
          <cell r="BX77">
            <v>48</v>
          </cell>
          <cell r="CF77">
            <v>49.1</v>
          </cell>
          <cell r="CN77">
            <v>41.5</v>
          </cell>
          <cell r="CV77">
            <v>23</v>
          </cell>
        </row>
        <row r="79">
          <cell r="BP79">
            <v>9.8000000000000007</v>
          </cell>
          <cell r="BX79">
            <v>9.6</v>
          </cell>
          <cell r="CF79">
            <v>9.5</v>
          </cell>
          <cell r="CN79">
            <v>9.1999999999999993</v>
          </cell>
          <cell r="CV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69" customWidth="1"/>
    <col min="12" max="12" width="2.21875" style="169" customWidth="1"/>
    <col min="13" max="17" width="2.33203125" style="169" customWidth="1"/>
    <col min="18" max="119" width="2.109375" style="169" customWidth="1"/>
    <col min="120" max="16384" width="0" style="169" hidden="1"/>
  </cols>
  <sheetData>
    <row r="1" spans="1:119" ht="33" customHeight="1" x14ac:dyDescent="0.2">
      <c r="B1" s="573" t="s">
        <v>80</v>
      </c>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c r="AW1" s="573"/>
      <c r="AX1" s="573"/>
      <c r="AY1" s="573"/>
      <c r="AZ1" s="573"/>
      <c r="BA1" s="573"/>
      <c r="BB1" s="573"/>
      <c r="BC1" s="573"/>
      <c r="BD1" s="573"/>
      <c r="BE1" s="573"/>
      <c r="BF1" s="573"/>
      <c r="BG1" s="573"/>
      <c r="BH1" s="573"/>
      <c r="BI1" s="573"/>
      <c r="BJ1" s="573"/>
      <c r="BK1" s="573"/>
      <c r="BL1" s="573"/>
      <c r="BM1" s="573"/>
      <c r="BN1" s="573"/>
      <c r="BO1" s="573"/>
      <c r="BP1" s="573"/>
      <c r="BQ1" s="573"/>
      <c r="BR1" s="573"/>
      <c r="BS1" s="573"/>
      <c r="BT1" s="573"/>
      <c r="BU1" s="573"/>
      <c r="BV1" s="573"/>
      <c r="BW1" s="573"/>
      <c r="BX1" s="573"/>
      <c r="BY1" s="573"/>
      <c r="BZ1" s="573"/>
      <c r="CA1" s="573"/>
      <c r="CB1" s="573"/>
      <c r="CC1" s="573"/>
      <c r="CD1" s="573"/>
      <c r="CE1" s="573"/>
      <c r="CF1" s="573"/>
      <c r="CG1" s="573"/>
      <c r="CH1" s="573"/>
      <c r="CI1" s="573"/>
      <c r="CJ1" s="573"/>
      <c r="CK1" s="573"/>
      <c r="CL1" s="573"/>
      <c r="CM1" s="573"/>
      <c r="CN1" s="573"/>
      <c r="CO1" s="573"/>
      <c r="CP1" s="573"/>
      <c r="CQ1" s="573"/>
      <c r="CR1" s="573"/>
      <c r="CS1" s="573"/>
      <c r="CT1" s="573"/>
      <c r="CU1" s="573"/>
      <c r="CV1" s="573"/>
      <c r="CW1" s="573"/>
      <c r="CX1" s="573"/>
      <c r="CY1" s="573"/>
      <c r="CZ1" s="573"/>
      <c r="DA1" s="573"/>
      <c r="DB1" s="573"/>
      <c r="DC1" s="573"/>
      <c r="DD1" s="573"/>
      <c r="DE1" s="573"/>
      <c r="DF1" s="573"/>
      <c r="DG1" s="573"/>
      <c r="DH1" s="573"/>
      <c r="DI1" s="573"/>
      <c r="DJ1" s="170"/>
      <c r="DK1" s="170"/>
      <c r="DL1" s="170"/>
      <c r="DM1" s="170"/>
      <c r="DN1" s="170"/>
      <c r="DO1" s="170"/>
    </row>
    <row r="2" spans="1:119" ht="24" thickBot="1" x14ac:dyDescent="0.25">
      <c r="B2" s="171" t="s">
        <v>81</v>
      </c>
      <c r="C2" s="171"/>
      <c r="D2" s="172"/>
    </row>
    <row r="3" spans="1:119" ht="18.75" customHeight="1" thickBot="1" x14ac:dyDescent="0.25">
      <c r="A3" s="170"/>
      <c r="B3" s="574" t="s">
        <v>82</v>
      </c>
      <c r="C3" s="575"/>
      <c r="D3" s="575"/>
      <c r="E3" s="576"/>
      <c r="F3" s="576"/>
      <c r="G3" s="576"/>
      <c r="H3" s="576"/>
      <c r="I3" s="576"/>
      <c r="J3" s="576"/>
      <c r="K3" s="576"/>
      <c r="L3" s="576" t="s">
        <v>83</v>
      </c>
      <c r="M3" s="576"/>
      <c r="N3" s="576"/>
      <c r="O3" s="576"/>
      <c r="P3" s="576"/>
      <c r="Q3" s="576"/>
      <c r="R3" s="579"/>
      <c r="S3" s="579"/>
      <c r="T3" s="579"/>
      <c r="U3" s="579"/>
      <c r="V3" s="580"/>
      <c r="W3" s="470" t="s">
        <v>84</v>
      </c>
      <c r="X3" s="471"/>
      <c r="Y3" s="471"/>
      <c r="Z3" s="471"/>
      <c r="AA3" s="471"/>
      <c r="AB3" s="575"/>
      <c r="AC3" s="579" t="s">
        <v>85</v>
      </c>
      <c r="AD3" s="471"/>
      <c r="AE3" s="471"/>
      <c r="AF3" s="471"/>
      <c r="AG3" s="471"/>
      <c r="AH3" s="471"/>
      <c r="AI3" s="471"/>
      <c r="AJ3" s="471"/>
      <c r="AK3" s="471"/>
      <c r="AL3" s="541"/>
      <c r="AM3" s="470" t="s">
        <v>86</v>
      </c>
      <c r="AN3" s="471"/>
      <c r="AO3" s="471"/>
      <c r="AP3" s="471"/>
      <c r="AQ3" s="471"/>
      <c r="AR3" s="471"/>
      <c r="AS3" s="471"/>
      <c r="AT3" s="471"/>
      <c r="AU3" s="471"/>
      <c r="AV3" s="471"/>
      <c r="AW3" s="471"/>
      <c r="AX3" s="541"/>
      <c r="AY3" s="533" t="s">
        <v>1</v>
      </c>
      <c r="AZ3" s="534"/>
      <c r="BA3" s="534"/>
      <c r="BB3" s="534"/>
      <c r="BC3" s="534"/>
      <c r="BD3" s="534"/>
      <c r="BE3" s="534"/>
      <c r="BF3" s="534"/>
      <c r="BG3" s="534"/>
      <c r="BH3" s="534"/>
      <c r="BI3" s="534"/>
      <c r="BJ3" s="534"/>
      <c r="BK3" s="534"/>
      <c r="BL3" s="534"/>
      <c r="BM3" s="583"/>
      <c r="BN3" s="470" t="s">
        <v>87</v>
      </c>
      <c r="BO3" s="471"/>
      <c r="BP3" s="471"/>
      <c r="BQ3" s="471"/>
      <c r="BR3" s="471"/>
      <c r="BS3" s="471"/>
      <c r="BT3" s="471"/>
      <c r="BU3" s="541"/>
      <c r="BV3" s="470" t="s">
        <v>88</v>
      </c>
      <c r="BW3" s="471"/>
      <c r="BX3" s="471"/>
      <c r="BY3" s="471"/>
      <c r="BZ3" s="471"/>
      <c r="CA3" s="471"/>
      <c r="CB3" s="471"/>
      <c r="CC3" s="541"/>
      <c r="CD3" s="533" t="s">
        <v>1</v>
      </c>
      <c r="CE3" s="534"/>
      <c r="CF3" s="534"/>
      <c r="CG3" s="534"/>
      <c r="CH3" s="534"/>
      <c r="CI3" s="534"/>
      <c r="CJ3" s="534"/>
      <c r="CK3" s="534"/>
      <c r="CL3" s="534"/>
      <c r="CM3" s="534"/>
      <c r="CN3" s="534"/>
      <c r="CO3" s="534"/>
      <c r="CP3" s="534"/>
      <c r="CQ3" s="534"/>
      <c r="CR3" s="534"/>
      <c r="CS3" s="583"/>
      <c r="CT3" s="470" t="s">
        <v>89</v>
      </c>
      <c r="CU3" s="471"/>
      <c r="CV3" s="471"/>
      <c r="CW3" s="471"/>
      <c r="CX3" s="471"/>
      <c r="CY3" s="471"/>
      <c r="CZ3" s="471"/>
      <c r="DA3" s="541"/>
      <c r="DB3" s="470" t="s">
        <v>90</v>
      </c>
      <c r="DC3" s="471"/>
      <c r="DD3" s="471"/>
      <c r="DE3" s="471"/>
      <c r="DF3" s="471"/>
      <c r="DG3" s="471"/>
      <c r="DH3" s="471"/>
      <c r="DI3" s="541"/>
    </row>
    <row r="4" spans="1:119" ht="18.75" customHeight="1" x14ac:dyDescent="0.2">
      <c r="A4" s="170"/>
      <c r="B4" s="549"/>
      <c r="C4" s="550"/>
      <c r="D4" s="550"/>
      <c r="E4" s="551"/>
      <c r="F4" s="551"/>
      <c r="G4" s="551"/>
      <c r="H4" s="551"/>
      <c r="I4" s="551"/>
      <c r="J4" s="551"/>
      <c r="K4" s="551"/>
      <c r="L4" s="551"/>
      <c r="M4" s="551"/>
      <c r="N4" s="551"/>
      <c r="O4" s="551"/>
      <c r="P4" s="551"/>
      <c r="Q4" s="551"/>
      <c r="R4" s="555"/>
      <c r="S4" s="555"/>
      <c r="T4" s="555"/>
      <c r="U4" s="555"/>
      <c r="V4" s="556"/>
      <c r="W4" s="542"/>
      <c r="X4" s="352"/>
      <c r="Y4" s="352"/>
      <c r="Z4" s="352"/>
      <c r="AA4" s="352"/>
      <c r="AB4" s="550"/>
      <c r="AC4" s="555"/>
      <c r="AD4" s="352"/>
      <c r="AE4" s="352"/>
      <c r="AF4" s="352"/>
      <c r="AG4" s="352"/>
      <c r="AH4" s="352"/>
      <c r="AI4" s="352"/>
      <c r="AJ4" s="352"/>
      <c r="AK4" s="352"/>
      <c r="AL4" s="543"/>
      <c r="AM4" s="492"/>
      <c r="AN4" s="390"/>
      <c r="AO4" s="390"/>
      <c r="AP4" s="390"/>
      <c r="AQ4" s="390"/>
      <c r="AR4" s="390"/>
      <c r="AS4" s="390"/>
      <c r="AT4" s="390"/>
      <c r="AU4" s="390"/>
      <c r="AV4" s="390"/>
      <c r="AW4" s="390"/>
      <c r="AX4" s="582"/>
      <c r="AY4" s="427" t="s">
        <v>91</v>
      </c>
      <c r="AZ4" s="428"/>
      <c r="BA4" s="428"/>
      <c r="BB4" s="428"/>
      <c r="BC4" s="428"/>
      <c r="BD4" s="428"/>
      <c r="BE4" s="428"/>
      <c r="BF4" s="428"/>
      <c r="BG4" s="428"/>
      <c r="BH4" s="428"/>
      <c r="BI4" s="428"/>
      <c r="BJ4" s="428"/>
      <c r="BK4" s="428"/>
      <c r="BL4" s="428"/>
      <c r="BM4" s="429"/>
      <c r="BN4" s="430">
        <v>19886954</v>
      </c>
      <c r="BO4" s="431"/>
      <c r="BP4" s="431"/>
      <c r="BQ4" s="431"/>
      <c r="BR4" s="431"/>
      <c r="BS4" s="431"/>
      <c r="BT4" s="431"/>
      <c r="BU4" s="432"/>
      <c r="BV4" s="430">
        <v>23067680</v>
      </c>
      <c r="BW4" s="431"/>
      <c r="BX4" s="431"/>
      <c r="BY4" s="431"/>
      <c r="BZ4" s="431"/>
      <c r="CA4" s="431"/>
      <c r="CB4" s="431"/>
      <c r="CC4" s="432"/>
      <c r="CD4" s="567" t="s">
        <v>92</v>
      </c>
      <c r="CE4" s="568"/>
      <c r="CF4" s="568"/>
      <c r="CG4" s="568"/>
      <c r="CH4" s="568"/>
      <c r="CI4" s="568"/>
      <c r="CJ4" s="568"/>
      <c r="CK4" s="568"/>
      <c r="CL4" s="568"/>
      <c r="CM4" s="568"/>
      <c r="CN4" s="568"/>
      <c r="CO4" s="568"/>
      <c r="CP4" s="568"/>
      <c r="CQ4" s="568"/>
      <c r="CR4" s="568"/>
      <c r="CS4" s="569"/>
      <c r="CT4" s="570">
        <v>9.6</v>
      </c>
      <c r="CU4" s="571"/>
      <c r="CV4" s="571"/>
      <c r="CW4" s="571"/>
      <c r="CX4" s="571"/>
      <c r="CY4" s="571"/>
      <c r="CZ4" s="571"/>
      <c r="DA4" s="572"/>
      <c r="DB4" s="570">
        <v>9</v>
      </c>
      <c r="DC4" s="571"/>
      <c r="DD4" s="571"/>
      <c r="DE4" s="571"/>
      <c r="DF4" s="571"/>
      <c r="DG4" s="571"/>
      <c r="DH4" s="571"/>
      <c r="DI4" s="572"/>
    </row>
    <row r="5" spans="1:119" ht="18.75" customHeight="1" x14ac:dyDescent="0.2">
      <c r="A5" s="170"/>
      <c r="B5" s="577"/>
      <c r="C5" s="391"/>
      <c r="D5" s="391"/>
      <c r="E5" s="578"/>
      <c r="F5" s="578"/>
      <c r="G5" s="578"/>
      <c r="H5" s="578"/>
      <c r="I5" s="578"/>
      <c r="J5" s="578"/>
      <c r="K5" s="578"/>
      <c r="L5" s="578"/>
      <c r="M5" s="578"/>
      <c r="N5" s="578"/>
      <c r="O5" s="578"/>
      <c r="P5" s="578"/>
      <c r="Q5" s="578"/>
      <c r="R5" s="389"/>
      <c r="S5" s="389"/>
      <c r="T5" s="389"/>
      <c r="U5" s="389"/>
      <c r="V5" s="581"/>
      <c r="W5" s="492"/>
      <c r="X5" s="390"/>
      <c r="Y5" s="390"/>
      <c r="Z5" s="390"/>
      <c r="AA5" s="390"/>
      <c r="AB5" s="391"/>
      <c r="AC5" s="389"/>
      <c r="AD5" s="390"/>
      <c r="AE5" s="390"/>
      <c r="AF5" s="390"/>
      <c r="AG5" s="390"/>
      <c r="AH5" s="390"/>
      <c r="AI5" s="390"/>
      <c r="AJ5" s="390"/>
      <c r="AK5" s="390"/>
      <c r="AL5" s="582"/>
      <c r="AM5" s="458" t="s">
        <v>93</v>
      </c>
      <c r="AN5" s="358"/>
      <c r="AO5" s="358"/>
      <c r="AP5" s="358"/>
      <c r="AQ5" s="358"/>
      <c r="AR5" s="358"/>
      <c r="AS5" s="358"/>
      <c r="AT5" s="359"/>
      <c r="AU5" s="459" t="s">
        <v>94</v>
      </c>
      <c r="AV5" s="460"/>
      <c r="AW5" s="460"/>
      <c r="AX5" s="460"/>
      <c r="AY5" s="415" t="s">
        <v>95</v>
      </c>
      <c r="AZ5" s="416"/>
      <c r="BA5" s="416"/>
      <c r="BB5" s="416"/>
      <c r="BC5" s="416"/>
      <c r="BD5" s="416"/>
      <c r="BE5" s="416"/>
      <c r="BF5" s="416"/>
      <c r="BG5" s="416"/>
      <c r="BH5" s="416"/>
      <c r="BI5" s="416"/>
      <c r="BJ5" s="416"/>
      <c r="BK5" s="416"/>
      <c r="BL5" s="416"/>
      <c r="BM5" s="417"/>
      <c r="BN5" s="401">
        <v>18599957</v>
      </c>
      <c r="BO5" s="402"/>
      <c r="BP5" s="402"/>
      <c r="BQ5" s="402"/>
      <c r="BR5" s="402"/>
      <c r="BS5" s="402"/>
      <c r="BT5" s="402"/>
      <c r="BU5" s="403"/>
      <c r="BV5" s="401">
        <v>22010161</v>
      </c>
      <c r="BW5" s="402"/>
      <c r="BX5" s="402"/>
      <c r="BY5" s="402"/>
      <c r="BZ5" s="402"/>
      <c r="CA5" s="402"/>
      <c r="CB5" s="402"/>
      <c r="CC5" s="403"/>
      <c r="CD5" s="441" t="s">
        <v>96</v>
      </c>
      <c r="CE5" s="361"/>
      <c r="CF5" s="361"/>
      <c r="CG5" s="361"/>
      <c r="CH5" s="361"/>
      <c r="CI5" s="361"/>
      <c r="CJ5" s="361"/>
      <c r="CK5" s="361"/>
      <c r="CL5" s="361"/>
      <c r="CM5" s="361"/>
      <c r="CN5" s="361"/>
      <c r="CO5" s="361"/>
      <c r="CP5" s="361"/>
      <c r="CQ5" s="361"/>
      <c r="CR5" s="361"/>
      <c r="CS5" s="442"/>
      <c r="CT5" s="398">
        <v>84.3</v>
      </c>
      <c r="CU5" s="399"/>
      <c r="CV5" s="399"/>
      <c r="CW5" s="399"/>
      <c r="CX5" s="399"/>
      <c r="CY5" s="399"/>
      <c r="CZ5" s="399"/>
      <c r="DA5" s="400"/>
      <c r="DB5" s="398">
        <v>88.7</v>
      </c>
      <c r="DC5" s="399"/>
      <c r="DD5" s="399"/>
      <c r="DE5" s="399"/>
      <c r="DF5" s="399"/>
      <c r="DG5" s="399"/>
      <c r="DH5" s="399"/>
      <c r="DI5" s="400"/>
    </row>
    <row r="6" spans="1:119" ht="18.75" customHeight="1" x14ac:dyDescent="0.2">
      <c r="A6" s="170"/>
      <c r="B6" s="547" t="s">
        <v>97</v>
      </c>
      <c r="C6" s="388"/>
      <c r="D6" s="388"/>
      <c r="E6" s="548"/>
      <c r="F6" s="548"/>
      <c r="G6" s="548"/>
      <c r="H6" s="548"/>
      <c r="I6" s="548"/>
      <c r="J6" s="548"/>
      <c r="K6" s="548"/>
      <c r="L6" s="548" t="s">
        <v>98</v>
      </c>
      <c r="M6" s="548"/>
      <c r="N6" s="548"/>
      <c r="O6" s="548"/>
      <c r="P6" s="548"/>
      <c r="Q6" s="548"/>
      <c r="R6" s="386"/>
      <c r="S6" s="386"/>
      <c r="T6" s="386"/>
      <c r="U6" s="386"/>
      <c r="V6" s="554"/>
      <c r="W6" s="491" t="s">
        <v>99</v>
      </c>
      <c r="X6" s="387"/>
      <c r="Y6" s="387"/>
      <c r="Z6" s="387"/>
      <c r="AA6" s="387"/>
      <c r="AB6" s="388"/>
      <c r="AC6" s="559" t="s">
        <v>100</v>
      </c>
      <c r="AD6" s="560"/>
      <c r="AE6" s="560"/>
      <c r="AF6" s="560"/>
      <c r="AG6" s="560"/>
      <c r="AH6" s="560"/>
      <c r="AI6" s="560"/>
      <c r="AJ6" s="560"/>
      <c r="AK6" s="560"/>
      <c r="AL6" s="561"/>
      <c r="AM6" s="458" t="s">
        <v>101</v>
      </c>
      <c r="AN6" s="358"/>
      <c r="AO6" s="358"/>
      <c r="AP6" s="358"/>
      <c r="AQ6" s="358"/>
      <c r="AR6" s="358"/>
      <c r="AS6" s="358"/>
      <c r="AT6" s="359"/>
      <c r="AU6" s="459" t="s">
        <v>94</v>
      </c>
      <c r="AV6" s="460"/>
      <c r="AW6" s="460"/>
      <c r="AX6" s="460"/>
      <c r="AY6" s="415" t="s">
        <v>102</v>
      </c>
      <c r="AZ6" s="416"/>
      <c r="BA6" s="416"/>
      <c r="BB6" s="416"/>
      <c r="BC6" s="416"/>
      <c r="BD6" s="416"/>
      <c r="BE6" s="416"/>
      <c r="BF6" s="416"/>
      <c r="BG6" s="416"/>
      <c r="BH6" s="416"/>
      <c r="BI6" s="416"/>
      <c r="BJ6" s="416"/>
      <c r="BK6" s="416"/>
      <c r="BL6" s="416"/>
      <c r="BM6" s="417"/>
      <c r="BN6" s="401">
        <v>1286997</v>
      </c>
      <c r="BO6" s="402"/>
      <c r="BP6" s="402"/>
      <c r="BQ6" s="402"/>
      <c r="BR6" s="402"/>
      <c r="BS6" s="402"/>
      <c r="BT6" s="402"/>
      <c r="BU6" s="403"/>
      <c r="BV6" s="401">
        <v>1057519</v>
      </c>
      <c r="BW6" s="402"/>
      <c r="BX6" s="402"/>
      <c r="BY6" s="402"/>
      <c r="BZ6" s="402"/>
      <c r="CA6" s="402"/>
      <c r="CB6" s="402"/>
      <c r="CC6" s="403"/>
      <c r="CD6" s="441" t="s">
        <v>103</v>
      </c>
      <c r="CE6" s="361"/>
      <c r="CF6" s="361"/>
      <c r="CG6" s="361"/>
      <c r="CH6" s="361"/>
      <c r="CI6" s="361"/>
      <c r="CJ6" s="361"/>
      <c r="CK6" s="361"/>
      <c r="CL6" s="361"/>
      <c r="CM6" s="361"/>
      <c r="CN6" s="361"/>
      <c r="CO6" s="361"/>
      <c r="CP6" s="361"/>
      <c r="CQ6" s="361"/>
      <c r="CR6" s="361"/>
      <c r="CS6" s="442"/>
      <c r="CT6" s="544">
        <v>88.3</v>
      </c>
      <c r="CU6" s="545"/>
      <c r="CV6" s="545"/>
      <c r="CW6" s="545"/>
      <c r="CX6" s="545"/>
      <c r="CY6" s="545"/>
      <c r="CZ6" s="545"/>
      <c r="DA6" s="546"/>
      <c r="DB6" s="544">
        <v>92.1</v>
      </c>
      <c r="DC6" s="545"/>
      <c r="DD6" s="545"/>
      <c r="DE6" s="545"/>
      <c r="DF6" s="545"/>
      <c r="DG6" s="545"/>
      <c r="DH6" s="545"/>
      <c r="DI6" s="546"/>
    </row>
    <row r="7" spans="1:119" ht="18.75" customHeight="1" x14ac:dyDescent="0.2">
      <c r="A7" s="170"/>
      <c r="B7" s="549"/>
      <c r="C7" s="550"/>
      <c r="D7" s="550"/>
      <c r="E7" s="551"/>
      <c r="F7" s="551"/>
      <c r="G7" s="551"/>
      <c r="H7" s="551"/>
      <c r="I7" s="551"/>
      <c r="J7" s="551"/>
      <c r="K7" s="551"/>
      <c r="L7" s="551"/>
      <c r="M7" s="551"/>
      <c r="N7" s="551"/>
      <c r="O7" s="551"/>
      <c r="P7" s="551"/>
      <c r="Q7" s="551"/>
      <c r="R7" s="555"/>
      <c r="S7" s="555"/>
      <c r="T7" s="555"/>
      <c r="U7" s="555"/>
      <c r="V7" s="556"/>
      <c r="W7" s="542"/>
      <c r="X7" s="352"/>
      <c r="Y7" s="352"/>
      <c r="Z7" s="352"/>
      <c r="AA7" s="352"/>
      <c r="AB7" s="550"/>
      <c r="AC7" s="562"/>
      <c r="AD7" s="353"/>
      <c r="AE7" s="353"/>
      <c r="AF7" s="353"/>
      <c r="AG7" s="353"/>
      <c r="AH7" s="353"/>
      <c r="AI7" s="353"/>
      <c r="AJ7" s="353"/>
      <c r="AK7" s="353"/>
      <c r="AL7" s="563"/>
      <c r="AM7" s="458" t="s">
        <v>104</v>
      </c>
      <c r="AN7" s="358"/>
      <c r="AO7" s="358"/>
      <c r="AP7" s="358"/>
      <c r="AQ7" s="358"/>
      <c r="AR7" s="358"/>
      <c r="AS7" s="358"/>
      <c r="AT7" s="359"/>
      <c r="AU7" s="459" t="s">
        <v>105</v>
      </c>
      <c r="AV7" s="460"/>
      <c r="AW7" s="460"/>
      <c r="AX7" s="460"/>
      <c r="AY7" s="415" t="s">
        <v>106</v>
      </c>
      <c r="AZ7" s="416"/>
      <c r="BA7" s="416"/>
      <c r="BB7" s="416"/>
      <c r="BC7" s="416"/>
      <c r="BD7" s="416"/>
      <c r="BE7" s="416"/>
      <c r="BF7" s="416"/>
      <c r="BG7" s="416"/>
      <c r="BH7" s="416"/>
      <c r="BI7" s="416"/>
      <c r="BJ7" s="416"/>
      <c r="BK7" s="416"/>
      <c r="BL7" s="416"/>
      <c r="BM7" s="417"/>
      <c r="BN7" s="401">
        <v>190188</v>
      </c>
      <c r="BO7" s="402"/>
      <c r="BP7" s="402"/>
      <c r="BQ7" s="402"/>
      <c r="BR7" s="402"/>
      <c r="BS7" s="402"/>
      <c r="BT7" s="402"/>
      <c r="BU7" s="403"/>
      <c r="BV7" s="401">
        <v>65855</v>
      </c>
      <c r="BW7" s="402"/>
      <c r="BX7" s="402"/>
      <c r="BY7" s="402"/>
      <c r="BZ7" s="402"/>
      <c r="CA7" s="402"/>
      <c r="CB7" s="402"/>
      <c r="CC7" s="403"/>
      <c r="CD7" s="441" t="s">
        <v>107</v>
      </c>
      <c r="CE7" s="361"/>
      <c r="CF7" s="361"/>
      <c r="CG7" s="361"/>
      <c r="CH7" s="361"/>
      <c r="CI7" s="361"/>
      <c r="CJ7" s="361"/>
      <c r="CK7" s="361"/>
      <c r="CL7" s="361"/>
      <c r="CM7" s="361"/>
      <c r="CN7" s="361"/>
      <c r="CO7" s="361"/>
      <c r="CP7" s="361"/>
      <c r="CQ7" s="361"/>
      <c r="CR7" s="361"/>
      <c r="CS7" s="442"/>
      <c r="CT7" s="401">
        <v>11476408</v>
      </c>
      <c r="CU7" s="402"/>
      <c r="CV7" s="402"/>
      <c r="CW7" s="402"/>
      <c r="CX7" s="402"/>
      <c r="CY7" s="402"/>
      <c r="CZ7" s="402"/>
      <c r="DA7" s="403"/>
      <c r="DB7" s="401">
        <v>11067108</v>
      </c>
      <c r="DC7" s="402"/>
      <c r="DD7" s="402"/>
      <c r="DE7" s="402"/>
      <c r="DF7" s="402"/>
      <c r="DG7" s="402"/>
      <c r="DH7" s="402"/>
      <c r="DI7" s="403"/>
    </row>
    <row r="8" spans="1:119" ht="18.75" customHeight="1" thickBot="1" x14ac:dyDescent="0.25">
      <c r="A8" s="170"/>
      <c r="B8" s="552"/>
      <c r="C8" s="497"/>
      <c r="D8" s="497"/>
      <c r="E8" s="553"/>
      <c r="F8" s="553"/>
      <c r="G8" s="553"/>
      <c r="H8" s="553"/>
      <c r="I8" s="553"/>
      <c r="J8" s="553"/>
      <c r="K8" s="553"/>
      <c r="L8" s="553"/>
      <c r="M8" s="553"/>
      <c r="N8" s="553"/>
      <c r="O8" s="553"/>
      <c r="P8" s="553"/>
      <c r="Q8" s="553"/>
      <c r="R8" s="557"/>
      <c r="S8" s="557"/>
      <c r="T8" s="557"/>
      <c r="U8" s="557"/>
      <c r="V8" s="558"/>
      <c r="W8" s="472"/>
      <c r="X8" s="473"/>
      <c r="Y8" s="473"/>
      <c r="Z8" s="473"/>
      <c r="AA8" s="473"/>
      <c r="AB8" s="497"/>
      <c r="AC8" s="564"/>
      <c r="AD8" s="565"/>
      <c r="AE8" s="565"/>
      <c r="AF8" s="565"/>
      <c r="AG8" s="565"/>
      <c r="AH8" s="565"/>
      <c r="AI8" s="565"/>
      <c r="AJ8" s="565"/>
      <c r="AK8" s="565"/>
      <c r="AL8" s="566"/>
      <c r="AM8" s="458" t="s">
        <v>108</v>
      </c>
      <c r="AN8" s="358"/>
      <c r="AO8" s="358"/>
      <c r="AP8" s="358"/>
      <c r="AQ8" s="358"/>
      <c r="AR8" s="358"/>
      <c r="AS8" s="358"/>
      <c r="AT8" s="359"/>
      <c r="AU8" s="459" t="s">
        <v>109</v>
      </c>
      <c r="AV8" s="460"/>
      <c r="AW8" s="460"/>
      <c r="AX8" s="460"/>
      <c r="AY8" s="415" t="s">
        <v>110</v>
      </c>
      <c r="AZ8" s="416"/>
      <c r="BA8" s="416"/>
      <c r="BB8" s="416"/>
      <c r="BC8" s="416"/>
      <c r="BD8" s="416"/>
      <c r="BE8" s="416"/>
      <c r="BF8" s="416"/>
      <c r="BG8" s="416"/>
      <c r="BH8" s="416"/>
      <c r="BI8" s="416"/>
      <c r="BJ8" s="416"/>
      <c r="BK8" s="416"/>
      <c r="BL8" s="416"/>
      <c r="BM8" s="417"/>
      <c r="BN8" s="401">
        <v>1096809</v>
      </c>
      <c r="BO8" s="402"/>
      <c r="BP8" s="402"/>
      <c r="BQ8" s="402"/>
      <c r="BR8" s="402"/>
      <c r="BS8" s="402"/>
      <c r="BT8" s="402"/>
      <c r="BU8" s="403"/>
      <c r="BV8" s="401">
        <v>991664</v>
      </c>
      <c r="BW8" s="402"/>
      <c r="BX8" s="402"/>
      <c r="BY8" s="402"/>
      <c r="BZ8" s="402"/>
      <c r="CA8" s="402"/>
      <c r="CB8" s="402"/>
      <c r="CC8" s="403"/>
      <c r="CD8" s="441" t="s">
        <v>111</v>
      </c>
      <c r="CE8" s="361"/>
      <c r="CF8" s="361"/>
      <c r="CG8" s="361"/>
      <c r="CH8" s="361"/>
      <c r="CI8" s="361"/>
      <c r="CJ8" s="361"/>
      <c r="CK8" s="361"/>
      <c r="CL8" s="361"/>
      <c r="CM8" s="361"/>
      <c r="CN8" s="361"/>
      <c r="CO8" s="361"/>
      <c r="CP8" s="361"/>
      <c r="CQ8" s="361"/>
      <c r="CR8" s="361"/>
      <c r="CS8" s="442"/>
      <c r="CT8" s="504">
        <v>0.41</v>
      </c>
      <c r="CU8" s="505"/>
      <c r="CV8" s="505"/>
      <c r="CW8" s="505"/>
      <c r="CX8" s="505"/>
      <c r="CY8" s="505"/>
      <c r="CZ8" s="505"/>
      <c r="DA8" s="506"/>
      <c r="DB8" s="504">
        <v>0.42</v>
      </c>
      <c r="DC8" s="505"/>
      <c r="DD8" s="505"/>
      <c r="DE8" s="505"/>
      <c r="DF8" s="505"/>
      <c r="DG8" s="505"/>
      <c r="DH8" s="505"/>
      <c r="DI8" s="506"/>
    </row>
    <row r="9" spans="1:119" ht="18.75" customHeight="1" thickBot="1" x14ac:dyDescent="0.25">
      <c r="A9" s="170"/>
      <c r="B9" s="533" t="s">
        <v>112</v>
      </c>
      <c r="C9" s="534"/>
      <c r="D9" s="534"/>
      <c r="E9" s="534"/>
      <c r="F9" s="534"/>
      <c r="G9" s="534"/>
      <c r="H9" s="534"/>
      <c r="I9" s="534"/>
      <c r="J9" s="534"/>
      <c r="K9" s="452"/>
      <c r="L9" s="535" t="s">
        <v>113</v>
      </c>
      <c r="M9" s="536"/>
      <c r="N9" s="536"/>
      <c r="O9" s="536"/>
      <c r="P9" s="536"/>
      <c r="Q9" s="537"/>
      <c r="R9" s="538">
        <v>35544</v>
      </c>
      <c r="S9" s="539"/>
      <c r="T9" s="539"/>
      <c r="U9" s="539"/>
      <c r="V9" s="540"/>
      <c r="W9" s="470" t="s">
        <v>114</v>
      </c>
      <c r="X9" s="471"/>
      <c r="Y9" s="471"/>
      <c r="Z9" s="471"/>
      <c r="AA9" s="471"/>
      <c r="AB9" s="471"/>
      <c r="AC9" s="471"/>
      <c r="AD9" s="471"/>
      <c r="AE9" s="471"/>
      <c r="AF9" s="471"/>
      <c r="AG9" s="471"/>
      <c r="AH9" s="471"/>
      <c r="AI9" s="471"/>
      <c r="AJ9" s="471"/>
      <c r="AK9" s="471"/>
      <c r="AL9" s="541"/>
      <c r="AM9" s="458" t="s">
        <v>115</v>
      </c>
      <c r="AN9" s="358"/>
      <c r="AO9" s="358"/>
      <c r="AP9" s="358"/>
      <c r="AQ9" s="358"/>
      <c r="AR9" s="358"/>
      <c r="AS9" s="358"/>
      <c r="AT9" s="359"/>
      <c r="AU9" s="459" t="s">
        <v>116</v>
      </c>
      <c r="AV9" s="460"/>
      <c r="AW9" s="460"/>
      <c r="AX9" s="460"/>
      <c r="AY9" s="415" t="s">
        <v>117</v>
      </c>
      <c r="AZ9" s="416"/>
      <c r="BA9" s="416"/>
      <c r="BB9" s="416"/>
      <c r="BC9" s="416"/>
      <c r="BD9" s="416"/>
      <c r="BE9" s="416"/>
      <c r="BF9" s="416"/>
      <c r="BG9" s="416"/>
      <c r="BH9" s="416"/>
      <c r="BI9" s="416"/>
      <c r="BJ9" s="416"/>
      <c r="BK9" s="416"/>
      <c r="BL9" s="416"/>
      <c r="BM9" s="417"/>
      <c r="BN9" s="401">
        <v>105145</v>
      </c>
      <c r="BO9" s="402"/>
      <c r="BP9" s="402"/>
      <c r="BQ9" s="402"/>
      <c r="BR9" s="402"/>
      <c r="BS9" s="402"/>
      <c r="BT9" s="402"/>
      <c r="BU9" s="403"/>
      <c r="BV9" s="401">
        <v>358597</v>
      </c>
      <c r="BW9" s="402"/>
      <c r="BX9" s="402"/>
      <c r="BY9" s="402"/>
      <c r="BZ9" s="402"/>
      <c r="CA9" s="402"/>
      <c r="CB9" s="402"/>
      <c r="CC9" s="403"/>
      <c r="CD9" s="441" t="s">
        <v>118</v>
      </c>
      <c r="CE9" s="361"/>
      <c r="CF9" s="361"/>
      <c r="CG9" s="361"/>
      <c r="CH9" s="361"/>
      <c r="CI9" s="361"/>
      <c r="CJ9" s="361"/>
      <c r="CK9" s="361"/>
      <c r="CL9" s="361"/>
      <c r="CM9" s="361"/>
      <c r="CN9" s="361"/>
      <c r="CO9" s="361"/>
      <c r="CP9" s="361"/>
      <c r="CQ9" s="361"/>
      <c r="CR9" s="361"/>
      <c r="CS9" s="442"/>
      <c r="CT9" s="398">
        <v>13.1</v>
      </c>
      <c r="CU9" s="399"/>
      <c r="CV9" s="399"/>
      <c r="CW9" s="399"/>
      <c r="CX9" s="399"/>
      <c r="CY9" s="399"/>
      <c r="CZ9" s="399"/>
      <c r="DA9" s="400"/>
      <c r="DB9" s="398">
        <v>13.9</v>
      </c>
      <c r="DC9" s="399"/>
      <c r="DD9" s="399"/>
      <c r="DE9" s="399"/>
      <c r="DF9" s="399"/>
      <c r="DG9" s="399"/>
      <c r="DH9" s="399"/>
      <c r="DI9" s="400"/>
    </row>
    <row r="10" spans="1:119" ht="18.75" customHeight="1" thickBot="1" x14ac:dyDescent="0.25">
      <c r="A10" s="170"/>
      <c r="B10" s="533"/>
      <c r="C10" s="534"/>
      <c r="D10" s="534"/>
      <c r="E10" s="534"/>
      <c r="F10" s="534"/>
      <c r="G10" s="534"/>
      <c r="H10" s="534"/>
      <c r="I10" s="534"/>
      <c r="J10" s="534"/>
      <c r="K10" s="452"/>
      <c r="L10" s="357" t="s">
        <v>119</v>
      </c>
      <c r="M10" s="358"/>
      <c r="N10" s="358"/>
      <c r="O10" s="358"/>
      <c r="P10" s="358"/>
      <c r="Q10" s="359"/>
      <c r="R10" s="354">
        <v>38594</v>
      </c>
      <c r="S10" s="355"/>
      <c r="T10" s="355"/>
      <c r="U10" s="355"/>
      <c r="V10" s="414"/>
      <c r="W10" s="542"/>
      <c r="X10" s="352"/>
      <c r="Y10" s="352"/>
      <c r="Z10" s="352"/>
      <c r="AA10" s="352"/>
      <c r="AB10" s="352"/>
      <c r="AC10" s="352"/>
      <c r="AD10" s="352"/>
      <c r="AE10" s="352"/>
      <c r="AF10" s="352"/>
      <c r="AG10" s="352"/>
      <c r="AH10" s="352"/>
      <c r="AI10" s="352"/>
      <c r="AJ10" s="352"/>
      <c r="AK10" s="352"/>
      <c r="AL10" s="543"/>
      <c r="AM10" s="458" t="s">
        <v>120</v>
      </c>
      <c r="AN10" s="358"/>
      <c r="AO10" s="358"/>
      <c r="AP10" s="358"/>
      <c r="AQ10" s="358"/>
      <c r="AR10" s="358"/>
      <c r="AS10" s="358"/>
      <c r="AT10" s="359"/>
      <c r="AU10" s="459" t="s">
        <v>94</v>
      </c>
      <c r="AV10" s="460"/>
      <c r="AW10" s="460"/>
      <c r="AX10" s="460"/>
      <c r="AY10" s="415" t="s">
        <v>121</v>
      </c>
      <c r="AZ10" s="416"/>
      <c r="BA10" s="416"/>
      <c r="BB10" s="416"/>
      <c r="BC10" s="416"/>
      <c r="BD10" s="416"/>
      <c r="BE10" s="416"/>
      <c r="BF10" s="416"/>
      <c r="BG10" s="416"/>
      <c r="BH10" s="416"/>
      <c r="BI10" s="416"/>
      <c r="BJ10" s="416"/>
      <c r="BK10" s="416"/>
      <c r="BL10" s="416"/>
      <c r="BM10" s="417"/>
      <c r="BN10" s="401">
        <v>2334</v>
      </c>
      <c r="BO10" s="402"/>
      <c r="BP10" s="402"/>
      <c r="BQ10" s="402"/>
      <c r="BR10" s="402"/>
      <c r="BS10" s="402"/>
      <c r="BT10" s="402"/>
      <c r="BU10" s="403"/>
      <c r="BV10" s="401">
        <v>1861</v>
      </c>
      <c r="BW10" s="402"/>
      <c r="BX10" s="402"/>
      <c r="BY10" s="402"/>
      <c r="BZ10" s="402"/>
      <c r="CA10" s="402"/>
      <c r="CB10" s="402"/>
      <c r="CC10" s="403"/>
      <c r="CD10" s="173" t="s">
        <v>122</v>
      </c>
      <c r="CE10" s="174"/>
      <c r="CF10" s="174"/>
      <c r="CG10" s="174"/>
      <c r="CH10" s="174"/>
      <c r="CI10" s="174"/>
      <c r="CJ10" s="174"/>
      <c r="CK10" s="174"/>
      <c r="CL10" s="174"/>
      <c r="CM10" s="174"/>
      <c r="CN10" s="174"/>
      <c r="CO10" s="174"/>
      <c r="CP10" s="174"/>
      <c r="CQ10" s="174"/>
      <c r="CR10" s="174"/>
      <c r="CS10" s="175"/>
      <c r="CT10" s="176"/>
      <c r="CU10" s="177"/>
      <c r="CV10" s="177"/>
      <c r="CW10" s="177"/>
      <c r="CX10" s="177"/>
      <c r="CY10" s="177"/>
      <c r="CZ10" s="177"/>
      <c r="DA10" s="178"/>
      <c r="DB10" s="176"/>
      <c r="DC10" s="177"/>
      <c r="DD10" s="177"/>
      <c r="DE10" s="177"/>
      <c r="DF10" s="177"/>
      <c r="DG10" s="177"/>
      <c r="DH10" s="177"/>
      <c r="DI10" s="178"/>
    </row>
    <row r="11" spans="1:119" ht="18.75" customHeight="1" thickBot="1" x14ac:dyDescent="0.25">
      <c r="A11" s="170"/>
      <c r="B11" s="533"/>
      <c r="C11" s="534"/>
      <c r="D11" s="534"/>
      <c r="E11" s="534"/>
      <c r="F11" s="534"/>
      <c r="G11" s="534"/>
      <c r="H11" s="534"/>
      <c r="I11" s="534"/>
      <c r="J11" s="534"/>
      <c r="K11" s="452"/>
      <c r="L11" s="362" t="s">
        <v>123</v>
      </c>
      <c r="M11" s="363"/>
      <c r="N11" s="363"/>
      <c r="O11" s="363"/>
      <c r="P11" s="363"/>
      <c r="Q11" s="364"/>
      <c r="R11" s="530" t="s">
        <v>124</v>
      </c>
      <c r="S11" s="531"/>
      <c r="T11" s="531"/>
      <c r="U11" s="531"/>
      <c r="V11" s="532"/>
      <c r="W11" s="542"/>
      <c r="X11" s="352"/>
      <c r="Y11" s="352"/>
      <c r="Z11" s="352"/>
      <c r="AA11" s="352"/>
      <c r="AB11" s="352"/>
      <c r="AC11" s="352"/>
      <c r="AD11" s="352"/>
      <c r="AE11" s="352"/>
      <c r="AF11" s="352"/>
      <c r="AG11" s="352"/>
      <c r="AH11" s="352"/>
      <c r="AI11" s="352"/>
      <c r="AJ11" s="352"/>
      <c r="AK11" s="352"/>
      <c r="AL11" s="543"/>
      <c r="AM11" s="458" t="s">
        <v>125</v>
      </c>
      <c r="AN11" s="358"/>
      <c r="AO11" s="358"/>
      <c r="AP11" s="358"/>
      <c r="AQ11" s="358"/>
      <c r="AR11" s="358"/>
      <c r="AS11" s="358"/>
      <c r="AT11" s="359"/>
      <c r="AU11" s="459" t="s">
        <v>94</v>
      </c>
      <c r="AV11" s="460"/>
      <c r="AW11" s="460"/>
      <c r="AX11" s="460"/>
      <c r="AY11" s="415" t="s">
        <v>126</v>
      </c>
      <c r="AZ11" s="416"/>
      <c r="BA11" s="416"/>
      <c r="BB11" s="416"/>
      <c r="BC11" s="416"/>
      <c r="BD11" s="416"/>
      <c r="BE11" s="416"/>
      <c r="BF11" s="416"/>
      <c r="BG11" s="416"/>
      <c r="BH11" s="416"/>
      <c r="BI11" s="416"/>
      <c r="BJ11" s="416"/>
      <c r="BK11" s="416"/>
      <c r="BL11" s="416"/>
      <c r="BM11" s="417"/>
      <c r="BN11" s="401">
        <v>0</v>
      </c>
      <c r="BO11" s="402"/>
      <c r="BP11" s="402"/>
      <c r="BQ11" s="402"/>
      <c r="BR11" s="402"/>
      <c r="BS11" s="402"/>
      <c r="BT11" s="402"/>
      <c r="BU11" s="403"/>
      <c r="BV11" s="401">
        <v>0</v>
      </c>
      <c r="BW11" s="402"/>
      <c r="BX11" s="402"/>
      <c r="BY11" s="402"/>
      <c r="BZ11" s="402"/>
      <c r="CA11" s="402"/>
      <c r="CB11" s="402"/>
      <c r="CC11" s="403"/>
      <c r="CD11" s="441" t="s">
        <v>127</v>
      </c>
      <c r="CE11" s="361"/>
      <c r="CF11" s="361"/>
      <c r="CG11" s="361"/>
      <c r="CH11" s="361"/>
      <c r="CI11" s="361"/>
      <c r="CJ11" s="361"/>
      <c r="CK11" s="361"/>
      <c r="CL11" s="361"/>
      <c r="CM11" s="361"/>
      <c r="CN11" s="361"/>
      <c r="CO11" s="361"/>
      <c r="CP11" s="361"/>
      <c r="CQ11" s="361"/>
      <c r="CR11" s="361"/>
      <c r="CS11" s="442"/>
      <c r="CT11" s="504" t="s">
        <v>128</v>
      </c>
      <c r="CU11" s="505"/>
      <c r="CV11" s="505"/>
      <c r="CW11" s="505"/>
      <c r="CX11" s="505"/>
      <c r="CY11" s="505"/>
      <c r="CZ11" s="505"/>
      <c r="DA11" s="506"/>
      <c r="DB11" s="504" t="s">
        <v>128</v>
      </c>
      <c r="DC11" s="505"/>
      <c r="DD11" s="505"/>
      <c r="DE11" s="505"/>
      <c r="DF11" s="505"/>
      <c r="DG11" s="505"/>
      <c r="DH11" s="505"/>
      <c r="DI11" s="506"/>
    </row>
    <row r="12" spans="1:119" ht="18.75" customHeight="1" x14ac:dyDescent="0.2">
      <c r="A12" s="170"/>
      <c r="B12" s="507" t="s">
        <v>129</v>
      </c>
      <c r="C12" s="508"/>
      <c r="D12" s="508"/>
      <c r="E12" s="508"/>
      <c r="F12" s="508"/>
      <c r="G12" s="508"/>
      <c r="H12" s="508"/>
      <c r="I12" s="508"/>
      <c r="J12" s="508"/>
      <c r="K12" s="509"/>
      <c r="L12" s="516" t="s">
        <v>130</v>
      </c>
      <c r="M12" s="517"/>
      <c r="N12" s="517"/>
      <c r="O12" s="517"/>
      <c r="P12" s="517"/>
      <c r="Q12" s="518"/>
      <c r="R12" s="519">
        <v>36575</v>
      </c>
      <c r="S12" s="520"/>
      <c r="T12" s="520"/>
      <c r="U12" s="520"/>
      <c r="V12" s="521"/>
      <c r="W12" s="522" t="s">
        <v>1</v>
      </c>
      <c r="X12" s="460"/>
      <c r="Y12" s="460"/>
      <c r="Z12" s="460"/>
      <c r="AA12" s="460"/>
      <c r="AB12" s="523"/>
      <c r="AC12" s="524" t="s">
        <v>131</v>
      </c>
      <c r="AD12" s="525"/>
      <c r="AE12" s="525"/>
      <c r="AF12" s="525"/>
      <c r="AG12" s="526"/>
      <c r="AH12" s="524" t="s">
        <v>132</v>
      </c>
      <c r="AI12" s="525"/>
      <c r="AJ12" s="525"/>
      <c r="AK12" s="525"/>
      <c r="AL12" s="527"/>
      <c r="AM12" s="458" t="s">
        <v>133</v>
      </c>
      <c r="AN12" s="358"/>
      <c r="AO12" s="358"/>
      <c r="AP12" s="358"/>
      <c r="AQ12" s="358"/>
      <c r="AR12" s="358"/>
      <c r="AS12" s="358"/>
      <c r="AT12" s="359"/>
      <c r="AU12" s="459" t="s">
        <v>94</v>
      </c>
      <c r="AV12" s="460"/>
      <c r="AW12" s="460"/>
      <c r="AX12" s="460"/>
      <c r="AY12" s="415" t="s">
        <v>134</v>
      </c>
      <c r="AZ12" s="416"/>
      <c r="BA12" s="416"/>
      <c r="BB12" s="416"/>
      <c r="BC12" s="416"/>
      <c r="BD12" s="416"/>
      <c r="BE12" s="416"/>
      <c r="BF12" s="416"/>
      <c r="BG12" s="416"/>
      <c r="BH12" s="416"/>
      <c r="BI12" s="416"/>
      <c r="BJ12" s="416"/>
      <c r="BK12" s="416"/>
      <c r="BL12" s="416"/>
      <c r="BM12" s="417"/>
      <c r="BN12" s="401">
        <v>219347</v>
      </c>
      <c r="BO12" s="402"/>
      <c r="BP12" s="402"/>
      <c r="BQ12" s="402"/>
      <c r="BR12" s="402"/>
      <c r="BS12" s="402"/>
      <c r="BT12" s="402"/>
      <c r="BU12" s="403"/>
      <c r="BV12" s="401">
        <v>81693</v>
      </c>
      <c r="BW12" s="402"/>
      <c r="BX12" s="402"/>
      <c r="BY12" s="402"/>
      <c r="BZ12" s="402"/>
      <c r="CA12" s="402"/>
      <c r="CB12" s="402"/>
      <c r="CC12" s="403"/>
      <c r="CD12" s="441" t="s">
        <v>135</v>
      </c>
      <c r="CE12" s="361"/>
      <c r="CF12" s="361"/>
      <c r="CG12" s="361"/>
      <c r="CH12" s="361"/>
      <c r="CI12" s="361"/>
      <c r="CJ12" s="361"/>
      <c r="CK12" s="361"/>
      <c r="CL12" s="361"/>
      <c r="CM12" s="361"/>
      <c r="CN12" s="361"/>
      <c r="CO12" s="361"/>
      <c r="CP12" s="361"/>
      <c r="CQ12" s="361"/>
      <c r="CR12" s="361"/>
      <c r="CS12" s="442"/>
      <c r="CT12" s="504" t="s">
        <v>128</v>
      </c>
      <c r="CU12" s="505"/>
      <c r="CV12" s="505"/>
      <c r="CW12" s="505"/>
      <c r="CX12" s="505"/>
      <c r="CY12" s="505"/>
      <c r="CZ12" s="505"/>
      <c r="DA12" s="506"/>
      <c r="DB12" s="504" t="s">
        <v>128</v>
      </c>
      <c r="DC12" s="505"/>
      <c r="DD12" s="505"/>
      <c r="DE12" s="505"/>
      <c r="DF12" s="505"/>
      <c r="DG12" s="505"/>
      <c r="DH12" s="505"/>
      <c r="DI12" s="506"/>
    </row>
    <row r="13" spans="1:119" ht="18.75" customHeight="1" x14ac:dyDescent="0.2">
      <c r="A13" s="170"/>
      <c r="B13" s="510"/>
      <c r="C13" s="511"/>
      <c r="D13" s="511"/>
      <c r="E13" s="511"/>
      <c r="F13" s="511"/>
      <c r="G13" s="511"/>
      <c r="H13" s="511"/>
      <c r="I13" s="511"/>
      <c r="J13" s="511"/>
      <c r="K13" s="512"/>
      <c r="L13" s="179"/>
      <c r="M13" s="485" t="s">
        <v>136</v>
      </c>
      <c r="N13" s="486"/>
      <c r="O13" s="486"/>
      <c r="P13" s="486"/>
      <c r="Q13" s="487"/>
      <c r="R13" s="488">
        <v>36000</v>
      </c>
      <c r="S13" s="489"/>
      <c r="T13" s="489"/>
      <c r="U13" s="489"/>
      <c r="V13" s="490"/>
      <c r="W13" s="491" t="s">
        <v>137</v>
      </c>
      <c r="X13" s="387"/>
      <c r="Y13" s="387"/>
      <c r="Z13" s="387"/>
      <c r="AA13" s="387"/>
      <c r="AB13" s="388"/>
      <c r="AC13" s="354">
        <v>1205</v>
      </c>
      <c r="AD13" s="355"/>
      <c r="AE13" s="355"/>
      <c r="AF13" s="355"/>
      <c r="AG13" s="356"/>
      <c r="AH13" s="354">
        <v>1426</v>
      </c>
      <c r="AI13" s="355"/>
      <c r="AJ13" s="355"/>
      <c r="AK13" s="355"/>
      <c r="AL13" s="414"/>
      <c r="AM13" s="458" t="s">
        <v>138</v>
      </c>
      <c r="AN13" s="358"/>
      <c r="AO13" s="358"/>
      <c r="AP13" s="358"/>
      <c r="AQ13" s="358"/>
      <c r="AR13" s="358"/>
      <c r="AS13" s="358"/>
      <c r="AT13" s="359"/>
      <c r="AU13" s="459" t="s">
        <v>139</v>
      </c>
      <c r="AV13" s="460"/>
      <c r="AW13" s="460"/>
      <c r="AX13" s="460"/>
      <c r="AY13" s="415" t="s">
        <v>140</v>
      </c>
      <c r="AZ13" s="416"/>
      <c r="BA13" s="416"/>
      <c r="BB13" s="416"/>
      <c r="BC13" s="416"/>
      <c r="BD13" s="416"/>
      <c r="BE13" s="416"/>
      <c r="BF13" s="416"/>
      <c r="BG13" s="416"/>
      <c r="BH13" s="416"/>
      <c r="BI13" s="416"/>
      <c r="BJ13" s="416"/>
      <c r="BK13" s="416"/>
      <c r="BL13" s="416"/>
      <c r="BM13" s="417"/>
      <c r="BN13" s="401">
        <v>-111868</v>
      </c>
      <c r="BO13" s="402"/>
      <c r="BP13" s="402"/>
      <c r="BQ13" s="402"/>
      <c r="BR13" s="402"/>
      <c r="BS13" s="402"/>
      <c r="BT13" s="402"/>
      <c r="BU13" s="403"/>
      <c r="BV13" s="401">
        <v>278765</v>
      </c>
      <c r="BW13" s="402"/>
      <c r="BX13" s="402"/>
      <c r="BY13" s="402"/>
      <c r="BZ13" s="402"/>
      <c r="CA13" s="402"/>
      <c r="CB13" s="402"/>
      <c r="CC13" s="403"/>
      <c r="CD13" s="441" t="s">
        <v>141</v>
      </c>
      <c r="CE13" s="361"/>
      <c r="CF13" s="361"/>
      <c r="CG13" s="361"/>
      <c r="CH13" s="361"/>
      <c r="CI13" s="361"/>
      <c r="CJ13" s="361"/>
      <c r="CK13" s="361"/>
      <c r="CL13" s="361"/>
      <c r="CM13" s="361"/>
      <c r="CN13" s="361"/>
      <c r="CO13" s="361"/>
      <c r="CP13" s="361"/>
      <c r="CQ13" s="361"/>
      <c r="CR13" s="361"/>
      <c r="CS13" s="442"/>
      <c r="CT13" s="398">
        <v>7</v>
      </c>
      <c r="CU13" s="399"/>
      <c r="CV13" s="399"/>
      <c r="CW13" s="399"/>
      <c r="CX13" s="399"/>
      <c r="CY13" s="399"/>
      <c r="CZ13" s="399"/>
      <c r="DA13" s="400"/>
      <c r="DB13" s="398">
        <v>7.3</v>
      </c>
      <c r="DC13" s="399"/>
      <c r="DD13" s="399"/>
      <c r="DE13" s="399"/>
      <c r="DF13" s="399"/>
      <c r="DG13" s="399"/>
      <c r="DH13" s="399"/>
      <c r="DI13" s="400"/>
    </row>
    <row r="14" spans="1:119" ht="18.75" customHeight="1" thickBot="1" x14ac:dyDescent="0.25">
      <c r="A14" s="170"/>
      <c r="B14" s="510"/>
      <c r="C14" s="511"/>
      <c r="D14" s="511"/>
      <c r="E14" s="511"/>
      <c r="F14" s="511"/>
      <c r="G14" s="511"/>
      <c r="H14" s="511"/>
      <c r="I14" s="511"/>
      <c r="J14" s="511"/>
      <c r="K14" s="512"/>
      <c r="L14" s="475" t="s">
        <v>142</v>
      </c>
      <c r="M14" s="528"/>
      <c r="N14" s="528"/>
      <c r="O14" s="528"/>
      <c r="P14" s="528"/>
      <c r="Q14" s="529"/>
      <c r="R14" s="488">
        <v>37143</v>
      </c>
      <c r="S14" s="489"/>
      <c r="T14" s="489"/>
      <c r="U14" s="489"/>
      <c r="V14" s="490"/>
      <c r="W14" s="492"/>
      <c r="X14" s="390"/>
      <c r="Y14" s="390"/>
      <c r="Z14" s="390"/>
      <c r="AA14" s="390"/>
      <c r="AB14" s="391"/>
      <c r="AC14" s="481">
        <v>7.7</v>
      </c>
      <c r="AD14" s="482"/>
      <c r="AE14" s="482"/>
      <c r="AF14" s="482"/>
      <c r="AG14" s="483"/>
      <c r="AH14" s="481">
        <v>8.6</v>
      </c>
      <c r="AI14" s="482"/>
      <c r="AJ14" s="482"/>
      <c r="AK14" s="482"/>
      <c r="AL14" s="484"/>
      <c r="AM14" s="458"/>
      <c r="AN14" s="358"/>
      <c r="AO14" s="358"/>
      <c r="AP14" s="358"/>
      <c r="AQ14" s="358"/>
      <c r="AR14" s="358"/>
      <c r="AS14" s="358"/>
      <c r="AT14" s="359"/>
      <c r="AU14" s="459"/>
      <c r="AV14" s="460"/>
      <c r="AW14" s="460"/>
      <c r="AX14" s="460"/>
      <c r="AY14" s="415"/>
      <c r="AZ14" s="416"/>
      <c r="BA14" s="416"/>
      <c r="BB14" s="416"/>
      <c r="BC14" s="416"/>
      <c r="BD14" s="416"/>
      <c r="BE14" s="416"/>
      <c r="BF14" s="416"/>
      <c r="BG14" s="416"/>
      <c r="BH14" s="416"/>
      <c r="BI14" s="416"/>
      <c r="BJ14" s="416"/>
      <c r="BK14" s="416"/>
      <c r="BL14" s="416"/>
      <c r="BM14" s="417"/>
      <c r="BN14" s="401"/>
      <c r="BO14" s="402"/>
      <c r="BP14" s="402"/>
      <c r="BQ14" s="402"/>
      <c r="BR14" s="402"/>
      <c r="BS14" s="402"/>
      <c r="BT14" s="402"/>
      <c r="BU14" s="403"/>
      <c r="BV14" s="401"/>
      <c r="BW14" s="402"/>
      <c r="BX14" s="402"/>
      <c r="BY14" s="402"/>
      <c r="BZ14" s="402"/>
      <c r="CA14" s="402"/>
      <c r="CB14" s="402"/>
      <c r="CC14" s="403"/>
      <c r="CD14" s="438" t="s">
        <v>143</v>
      </c>
      <c r="CE14" s="439"/>
      <c r="CF14" s="439"/>
      <c r="CG14" s="439"/>
      <c r="CH14" s="439"/>
      <c r="CI14" s="439"/>
      <c r="CJ14" s="439"/>
      <c r="CK14" s="439"/>
      <c r="CL14" s="439"/>
      <c r="CM14" s="439"/>
      <c r="CN14" s="439"/>
      <c r="CO14" s="439"/>
      <c r="CP14" s="439"/>
      <c r="CQ14" s="439"/>
      <c r="CR14" s="439"/>
      <c r="CS14" s="440"/>
      <c r="CT14" s="498">
        <v>22.8</v>
      </c>
      <c r="CU14" s="499"/>
      <c r="CV14" s="499"/>
      <c r="CW14" s="499"/>
      <c r="CX14" s="499"/>
      <c r="CY14" s="499"/>
      <c r="CZ14" s="499"/>
      <c r="DA14" s="500"/>
      <c r="DB14" s="498">
        <v>33.799999999999997</v>
      </c>
      <c r="DC14" s="499"/>
      <c r="DD14" s="499"/>
      <c r="DE14" s="499"/>
      <c r="DF14" s="499"/>
      <c r="DG14" s="499"/>
      <c r="DH14" s="499"/>
      <c r="DI14" s="500"/>
    </row>
    <row r="15" spans="1:119" ht="18.75" customHeight="1" x14ac:dyDescent="0.2">
      <c r="A15" s="170"/>
      <c r="B15" s="510"/>
      <c r="C15" s="511"/>
      <c r="D15" s="511"/>
      <c r="E15" s="511"/>
      <c r="F15" s="511"/>
      <c r="G15" s="511"/>
      <c r="H15" s="511"/>
      <c r="I15" s="511"/>
      <c r="J15" s="511"/>
      <c r="K15" s="512"/>
      <c r="L15" s="179"/>
      <c r="M15" s="485" t="s">
        <v>136</v>
      </c>
      <c r="N15" s="486"/>
      <c r="O15" s="486"/>
      <c r="P15" s="486"/>
      <c r="Q15" s="487"/>
      <c r="R15" s="488">
        <v>36565</v>
      </c>
      <c r="S15" s="489"/>
      <c r="T15" s="489"/>
      <c r="U15" s="489"/>
      <c r="V15" s="490"/>
      <c r="W15" s="491" t="s">
        <v>144</v>
      </c>
      <c r="X15" s="387"/>
      <c r="Y15" s="387"/>
      <c r="Z15" s="387"/>
      <c r="AA15" s="387"/>
      <c r="AB15" s="388"/>
      <c r="AC15" s="354">
        <v>3721</v>
      </c>
      <c r="AD15" s="355"/>
      <c r="AE15" s="355"/>
      <c r="AF15" s="355"/>
      <c r="AG15" s="356"/>
      <c r="AH15" s="354">
        <v>4128</v>
      </c>
      <c r="AI15" s="355"/>
      <c r="AJ15" s="355"/>
      <c r="AK15" s="355"/>
      <c r="AL15" s="414"/>
      <c r="AM15" s="458"/>
      <c r="AN15" s="358"/>
      <c r="AO15" s="358"/>
      <c r="AP15" s="358"/>
      <c r="AQ15" s="358"/>
      <c r="AR15" s="358"/>
      <c r="AS15" s="358"/>
      <c r="AT15" s="359"/>
      <c r="AU15" s="459"/>
      <c r="AV15" s="460"/>
      <c r="AW15" s="460"/>
      <c r="AX15" s="460"/>
      <c r="AY15" s="427" t="s">
        <v>145</v>
      </c>
      <c r="AZ15" s="428"/>
      <c r="BA15" s="428"/>
      <c r="BB15" s="428"/>
      <c r="BC15" s="428"/>
      <c r="BD15" s="428"/>
      <c r="BE15" s="428"/>
      <c r="BF15" s="428"/>
      <c r="BG15" s="428"/>
      <c r="BH15" s="428"/>
      <c r="BI15" s="428"/>
      <c r="BJ15" s="428"/>
      <c r="BK15" s="428"/>
      <c r="BL15" s="428"/>
      <c r="BM15" s="429"/>
      <c r="BN15" s="430">
        <v>3942197</v>
      </c>
      <c r="BO15" s="431"/>
      <c r="BP15" s="431"/>
      <c r="BQ15" s="431"/>
      <c r="BR15" s="431"/>
      <c r="BS15" s="431"/>
      <c r="BT15" s="431"/>
      <c r="BU15" s="432"/>
      <c r="BV15" s="430">
        <v>4042072</v>
      </c>
      <c r="BW15" s="431"/>
      <c r="BX15" s="431"/>
      <c r="BY15" s="431"/>
      <c r="BZ15" s="431"/>
      <c r="CA15" s="431"/>
      <c r="CB15" s="431"/>
      <c r="CC15" s="432"/>
      <c r="CD15" s="501" t="s">
        <v>146</v>
      </c>
      <c r="CE15" s="502"/>
      <c r="CF15" s="502"/>
      <c r="CG15" s="502"/>
      <c r="CH15" s="502"/>
      <c r="CI15" s="502"/>
      <c r="CJ15" s="502"/>
      <c r="CK15" s="502"/>
      <c r="CL15" s="502"/>
      <c r="CM15" s="502"/>
      <c r="CN15" s="502"/>
      <c r="CO15" s="502"/>
      <c r="CP15" s="502"/>
      <c r="CQ15" s="502"/>
      <c r="CR15" s="502"/>
      <c r="CS15" s="503"/>
      <c r="CT15" s="180"/>
      <c r="CU15" s="181"/>
      <c r="CV15" s="181"/>
      <c r="CW15" s="181"/>
      <c r="CX15" s="181"/>
      <c r="CY15" s="181"/>
      <c r="CZ15" s="181"/>
      <c r="DA15" s="182"/>
      <c r="DB15" s="180"/>
      <c r="DC15" s="181"/>
      <c r="DD15" s="181"/>
      <c r="DE15" s="181"/>
      <c r="DF15" s="181"/>
      <c r="DG15" s="181"/>
      <c r="DH15" s="181"/>
      <c r="DI15" s="182"/>
    </row>
    <row r="16" spans="1:119" ht="18.75" customHeight="1" x14ac:dyDescent="0.2">
      <c r="A16" s="170"/>
      <c r="B16" s="510"/>
      <c r="C16" s="511"/>
      <c r="D16" s="511"/>
      <c r="E16" s="511"/>
      <c r="F16" s="511"/>
      <c r="G16" s="511"/>
      <c r="H16" s="511"/>
      <c r="I16" s="511"/>
      <c r="J16" s="511"/>
      <c r="K16" s="512"/>
      <c r="L16" s="475" t="s">
        <v>147</v>
      </c>
      <c r="M16" s="476"/>
      <c r="N16" s="476"/>
      <c r="O16" s="476"/>
      <c r="P16" s="476"/>
      <c r="Q16" s="477"/>
      <c r="R16" s="478" t="s">
        <v>148</v>
      </c>
      <c r="S16" s="479"/>
      <c r="T16" s="479"/>
      <c r="U16" s="479"/>
      <c r="V16" s="480"/>
      <c r="W16" s="492"/>
      <c r="X16" s="390"/>
      <c r="Y16" s="390"/>
      <c r="Z16" s="390"/>
      <c r="AA16" s="390"/>
      <c r="AB16" s="391"/>
      <c r="AC16" s="481">
        <v>23.9</v>
      </c>
      <c r="AD16" s="482"/>
      <c r="AE16" s="482"/>
      <c r="AF16" s="482"/>
      <c r="AG16" s="483"/>
      <c r="AH16" s="481">
        <v>24.8</v>
      </c>
      <c r="AI16" s="482"/>
      <c r="AJ16" s="482"/>
      <c r="AK16" s="482"/>
      <c r="AL16" s="484"/>
      <c r="AM16" s="458"/>
      <c r="AN16" s="358"/>
      <c r="AO16" s="358"/>
      <c r="AP16" s="358"/>
      <c r="AQ16" s="358"/>
      <c r="AR16" s="358"/>
      <c r="AS16" s="358"/>
      <c r="AT16" s="359"/>
      <c r="AU16" s="459"/>
      <c r="AV16" s="460"/>
      <c r="AW16" s="460"/>
      <c r="AX16" s="460"/>
      <c r="AY16" s="415" t="s">
        <v>149</v>
      </c>
      <c r="AZ16" s="416"/>
      <c r="BA16" s="416"/>
      <c r="BB16" s="416"/>
      <c r="BC16" s="416"/>
      <c r="BD16" s="416"/>
      <c r="BE16" s="416"/>
      <c r="BF16" s="416"/>
      <c r="BG16" s="416"/>
      <c r="BH16" s="416"/>
      <c r="BI16" s="416"/>
      <c r="BJ16" s="416"/>
      <c r="BK16" s="416"/>
      <c r="BL16" s="416"/>
      <c r="BM16" s="417"/>
      <c r="BN16" s="401">
        <v>9972754</v>
      </c>
      <c r="BO16" s="402"/>
      <c r="BP16" s="402"/>
      <c r="BQ16" s="402"/>
      <c r="BR16" s="402"/>
      <c r="BS16" s="402"/>
      <c r="BT16" s="402"/>
      <c r="BU16" s="403"/>
      <c r="BV16" s="401">
        <v>9587489</v>
      </c>
      <c r="BW16" s="402"/>
      <c r="BX16" s="402"/>
      <c r="BY16" s="402"/>
      <c r="BZ16" s="402"/>
      <c r="CA16" s="402"/>
      <c r="CB16" s="402"/>
      <c r="CC16" s="403"/>
      <c r="CD16" s="183"/>
      <c r="CE16" s="433"/>
      <c r="CF16" s="433"/>
      <c r="CG16" s="433"/>
      <c r="CH16" s="433"/>
      <c r="CI16" s="433"/>
      <c r="CJ16" s="433"/>
      <c r="CK16" s="433"/>
      <c r="CL16" s="433"/>
      <c r="CM16" s="433"/>
      <c r="CN16" s="433"/>
      <c r="CO16" s="433"/>
      <c r="CP16" s="433"/>
      <c r="CQ16" s="433"/>
      <c r="CR16" s="433"/>
      <c r="CS16" s="434"/>
      <c r="CT16" s="398"/>
      <c r="CU16" s="399"/>
      <c r="CV16" s="399"/>
      <c r="CW16" s="399"/>
      <c r="CX16" s="399"/>
      <c r="CY16" s="399"/>
      <c r="CZ16" s="399"/>
      <c r="DA16" s="400"/>
      <c r="DB16" s="398"/>
      <c r="DC16" s="399"/>
      <c r="DD16" s="399"/>
      <c r="DE16" s="399"/>
      <c r="DF16" s="399"/>
      <c r="DG16" s="399"/>
      <c r="DH16" s="399"/>
      <c r="DI16" s="400"/>
    </row>
    <row r="17" spans="1:113" ht="18.75" customHeight="1" thickBot="1" x14ac:dyDescent="0.25">
      <c r="A17" s="170"/>
      <c r="B17" s="513"/>
      <c r="C17" s="514"/>
      <c r="D17" s="514"/>
      <c r="E17" s="514"/>
      <c r="F17" s="514"/>
      <c r="G17" s="514"/>
      <c r="H17" s="514"/>
      <c r="I17" s="514"/>
      <c r="J17" s="514"/>
      <c r="K17" s="515"/>
      <c r="L17" s="184"/>
      <c r="M17" s="494" t="s">
        <v>150</v>
      </c>
      <c r="N17" s="495"/>
      <c r="O17" s="495"/>
      <c r="P17" s="495"/>
      <c r="Q17" s="496"/>
      <c r="R17" s="478" t="s">
        <v>148</v>
      </c>
      <c r="S17" s="479"/>
      <c r="T17" s="479"/>
      <c r="U17" s="479"/>
      <c r="V17" s="480"/>
      <c r="W17" s="491" t="s">
        <v>151</v>
      </c>
      <c r="X17" s="387"/>
      <c r="Y17" s="387"/>
      <c r="Z17" s="387"/>
      <c r="AA17" s="387"/>
      <c r="AB17" s="388"/>
      <c r="AC17" s="354">
        <v>10646</v>
      </c>
      <c r="AD17" s="355"/>
      <c r="AE17" s="355"/>
      <c r="AF17" s="355"/>
      <c r="AG17" s="356"/>
      <c r="AH17" s="354">
        <v>11092</v>
      </c>
      <c r="AI17" s="355"/>
      <c r="AJ17" s="355"/>
      <c r="AK17" s="355"/>
      <c r="AL17" s="414"/>
      <c r="AM17" s="458"/>
      <c r="AN17" s="358"/>
      <c r="AO17" s="358"/>
      <c r="AP17" s="358"/>
      <c r="AQ17" s="358"/>
      <c r="AR17" s="358"/>
      <c r="AS17" s="358"/>
      <c r="AT17" s="359"/>
      <c r="AU17" s="459"/>
      <c r="AV17" s="460"/>
      <c r="AW17" s="460"/>
      <c r="AX17" s="460"/>
      <c r="AY17" s="415" t="s">
        <v>152</v>
      </c>
      <c r="AZ17" s="416"/>
      <c r="BA17" s="416"/>
      <c r="BB17" s="416"/>
      <c r="BC17" s="416"/>
      <c r="BD17" s="416"/>
      <c r="BE17" s="416"/>
      <c r="BF17" s="416"/>
      <c r="BG17" s="416"/>
      <c r="BH17" s="416"/>
      <c r="BI17" s="416"/>
      <c r="BJ17" s="416"/>
      <c r="BK17" s="416"/>
      <c r="BL17" s="416"/>
      <c r="BM17" s="417"/>
      <c r="BN17" s="401">
        <v>4915523</v>
      </c>
      <c r="BO17" s="402"/>
      <c r="BP17" s="402"/>
      <c r="BQ17" s="402"/>
      <c r="BR17" s="402"/>
      <c r="BS17" s="402"/>
      <c r="BT17" s="402"/>
      <c r="BU17" s="403"/>
      <c r="BV17" s="401">
        <v>5041175</v>
      </c>
      <c r="BW17" s="402"/>
      <c r="BX17" s="402"/>
      <c r="BY17" s="402"/>
      <c r="BZ17" s="402"/>
      <c r="CA17" s="402"/>
      <c r="CB17" s="402"/>
      <c r="CC17" s="403"/>
      <c r="CD17" s="183"/>
      <c r="CE17" s="433"/>
      <c r="CF17" s="433"/>
      <c r="CG17" s="433"/>
      <c r="CH17" s="433"/>
      <c r="CI17" s="433"/>
      <c r="CJ17" s="433"/>
      <c r="CK17" s="433"/>
      <c r="CL17" s="433"/>
      <c r="CM17" s="433"/>
      <c r="CN17" s="433"/>
      <c r="CO17" s="433"/>
      <c r="CP17" s="433"/>
      <c r="CQ17" s="433"/>
      <c r="CR17" s="433"/>
      <c r="CS17" s="434"/>
      <c r="CT17" s="398"/>
      <c r="CU17" s="399"/>
      <c r="CV17" s="399"/>
      <c r="CW17" s="399"/>
      <c r="CX17" s="399"/>
      <c r="CY17" s="399"/>
      <c r="CZ17" s="399"/>
      <c r="DA17" s="400"/>
      <c r="DB17" s="398"/>
      <c r="DC17" s="399"/>
      <c r="DD17" s="399"/>
      <c r="DE17" s="399"/>
      <c r="DF17" s="399"/>
      <c r="DG17" s="399"/>
      <c r="DH17" s="399"/>
      <c r="DI17" s="400"/>
    </row>
    <row r="18" spans="1:113" ht="18.75" customHeight="1" thickBot="1" x14ac:dyDescent="0.25">
      <c r="A18" s="170"/>
      <c r="B18" s="451" t="s">
        <v>153</v>
      </c>
      <c r="C18" s="452"/>
      <c r="D18" s="452"/>
      <c r="E18" s="453"/>
      <c r="F18" s="453"/>
      <c r="G18" s="453"/>
      <c r="H18" s="453"/>
      <c r="I18" s="453"/>
      <c r="J18" s="453"/>
      <c r="K18" s="453"/>
      <c r="L18" s="454">
        <v>157.5</v>
      </c>
      <c r="M18" s="454"/>
      <c r="N18" s="454"/>
      <c r="O18" s="454"/>
      <c r="P18" s="454"/>
      <c r="Q18" s="454"/>
      <c r="R18" s="455"/>
      <c r="S18" s="455"/>
      <c r="T18" s="455"/>
      <c r="U18" s="455"/>
      <c r="V18" s="456"/>
      <c r="W18" s="472"/>
      <c r="X18" s="473"/>
      <c r="Y18" s="473"/>
      <c r="Z18" s="473"/>
      <c r="AA18" s="473"/>
      <c r="AB18" s="497"/>
      <c r="AC18" s="371">
        <v>68.400000000000006</v>
      </c>
      <c r="AD18" s="372"/>
      <c r="AE18" s="372"/>
      <c r="AF18" s="372"/>
      <c r="AG18" s="457"/>
      <c r="AH18" s="371">
        <v>66.599999999999994</v>
      </c>
      <c r="AI18" s="372"/>
      <c r="AJ18" s="372"/>
      <c r="AK18" s="372"/>
      <c r="AL18" s="373"/>
      <c r="AM18" s="458"/>
      <c r="AN18" s="358"/>
      <c r="AO18" s="358"/>
      <c r="AP18" s="358"/>
      <c r="AQ18" s="358"/>
      <c r="AR18" s="358"/>
      <c r="AS18" s="358"/>
      <c r="AT18" s="359"/>
      <c r="AU18" s="459"/>
      <c r="AV18" s="460"/>
      <c r="AW18" s="460"/>
      <c r="AX18" s="460"/>
      <c r="AY18" s="415" t="s">
        <v>154</v>
      </c>
      <c r="AZ18" s="416"/>
      <c r="BA18" s="416"/>
      <c r="BB18" s="416"/>
      <c r="BC18" s="416"/>
      <c r="BD18" s="416"/>
      <c r="BE18" s="416"/>
      <c r="BF18" s="416"/>
      <c r="BG18" s="416"/>
      <c r="BH18" s="416"/>
      <c r="BI18" s="416"/>
      <c r="BJ18" s="416"/>
      <c r="BK18" s="416"/>
      <c r="BL18" s="416"/>
      <c r="BM18" s="417"/>
      <c r="BN18" s="401">
        <v>9909904</v>
      </c>
      <c r="BO18" s="402"/>
      <c r="BP18" s="402"/>
      <c r="BQ18" s="402"/>
      <c r="BR18" s="402"/>
      <c r="BS18" s="402"/>
      <c r="BT18" s="402"/>
      <c r="BU18" s="403"/>
      <c r="BV18" s="401">
        <v>9895186</v>
      </c>
      <c r="BW18" s="402"/>
      <c r="BX18" s="402"/>
      <c r="BY18" s="402"/>
      <c r="BZ18" s="402"/>
      <c r="CA18" s="402"/>
      <c r="CB18" s="402"/>
      <c r="CC18" s="403"/>
      <c r="CD18" s="183"/>
      <c r="CE18" s="433"/>
      <c r="CF18" s="433"/>
      <c r="CG18" s="433"/>
      <c r="CH18" s="433"/>
      <c r="CI18" s="433"/>
      <c r="CJ18" s="433"/>
      <c r="CK18" s="433"/>
      <c r="CL18" s="433"/>
      <c r="CM18" s="433"/>
      <c r="CN18" s="433"/>
      <c r="CO18" s="433"/>
      <c r="CP18" s="433"/>
      <c r="CQ18" s="433"/>
      <c r="CR18" s="433"/>
      <c r="CS18" s="434"/>
      <c r="CT18" s="398"/>
      <c r="CU18" s="399"/>
      <c r="CV18" s="399"/>
      <c r="CW18" s="399"/>
      <c r="CX18" s="399"/>
      <c r="CY18" s="399"/>
      <c r="CZ18" s="399"/>
      <c r="DA18" s="400"/>
      <c r="DB18" s="398"/>
      <c r="DC18" s="399"/>
      <c r="DD18" s="399"/>
      <c r="DE18" s="399"/>
      <c r="DF18" s="399"/>
      <c r="DG18" s="399"/>
      <c r="DH18" s="399"/>
      <c r="DI18" s="400"/>
    </row>
    <row r="19" spans="1:113" ht="18.75" customHeight="1" thickBot="1" x14ac:dyDescent="0.25">
      <c r="A19" s="170"/>
      <c r="B19" s="451" t="s">
        <v>155</v>
      </c>
      <c r="C19" s="452"/>
      <c r="D19" s="452"/>
      <c r="E19" s="453"/>
      <c r="F19" s="453"/>
      <c r="G19" s="453"/>
      <c r="H19" s="453"/>
      <c r="I19" s="453"/>
      <c r="J19" s="453"/>
      <c r="K19" s="453"/>
      <c r="L19" s="461">
        <v>226</v>
      </c>
      <c r="M19" s="461"/>
      <c r="N19" s="461"/>
      <c r="O19" s="461"/>
      <c r="P19" s="461"/>
      <c r="Q19" s="461"/>
      <c r="R19" s="462"/>
      <c r="S19" s="462"/>
      <c r="T19" s="462"/>
      <c r="U19" s="462"/>
      <c r="V19" s="463"/>
      <c r="W19" s="470"/>
      <c r="X19" s="471"/>
      <c r="Y19" s="471"/>
      <c r="Z19" s="471"/>
      <c r="AA19" s="471"/>
      <c r="AB19" s="471"/>
      <c r="AC19" s="474"/>
      <c r="AD19" s="474"/>
      <c r="AE19" s="474"/>
      <c r="AF19" s="474"/>
      <c r="AG19" s="474"/>
      <c r="AH19" s="474"/>
      <c r="AI19" s="474"/>
      <c r="AJ19" s="474"/>
      <c r="AK19" s="474"/>
      <c r="AL19" s="493"/>
      <c r="AM19" s="458"/>
      <c r="AN19" s="358"/>
      <c r="AO19" s="358"/>
      <c r="AP19" s="358"/>
      <c r="AQ19" s="358"/>
      <c r="AR19" s="358"/>
      <c r="AS19" s="358"/>
      <c r="AT19" s="359"/>
      <c r="AU19" s="459"/>
      <c r="AV19" s="460"/>
      <c r="AW19" s="460"/>
      <c r="AX19" s="460"/>
      <c r="AY19" s="415" t="s">
        <v>156</v>
      </c>
      <c r="AZ19" s="416"/>
      <c r="BA19" s="416"/>
      <c r="BB19" s="416"/>
      <c r="BC19" s="416"/>
      <c r="BD19" s="416"/>
      <c r="BE19" s="416"/>
      <c r="BF19" s="416"/>
      <c r="BG19" s="416"/>
      <c r="BH19" s="416"/>
      <c r="BI19" s="416"/>
      <c r="BJ19" s="416"/>
      <c r="BK19" s="416"/>
      <c r="BL19" s="416"/>
      <c r="BM19" s="417"/>
      <c r="BN19" s="401">
        <v>13611003</v>
      </c>
      <c r="BO19" s="402"/>
      <c r="BP19" s="402"/>
      <c r="BQ19" s="402"/>
      <c r="BR19" s="402"/>
      <c r="BS19" s="402"/>
      <c r="BT19" s="402"/>
      <c r="BU19" s="403"/>
      <c r="BV19" s="401">
        <v>12877438</v>
      </c>
      <c r="BW19" s="402"/>
      <c r="BX19" s="402"/>
      <c r="BY19" s="402"/>
      <c r="BZ19" s="402"/>
      <c r="CA19" s="402"/>
      <c r="CB19" s="402"/>
      <c r="CC19" s="403"/>
      <c r="CD19" s="183"/>
      <c r="CE19" s="433"/>
      <c r="CF19" s="433"/>
      <c r="CG19" s="433"/>
      <c r="CH19" s="433"/>
      <c r="CI19" s="433"/>
      <c r="CJ19" s="433"/>
      <c r="CK19" s="433"/>
      <c r="CL19" s="433"/>
      <c r="CM19" s="433"/>
      <c r="CN19" s="433"/>
      <c r="CO19" s="433"/>
      <c r="CP19" s="433"/>
      <c r="CQ19" s="433"/>
      <c r="CR19" s="433"/>
      <c r="CS19" s="434"/>
      <c r="CT19" s="398"/>
      <c r="CU19" s="399"/>
      <c r="CV19" s="399"/>
      <c r="CW19" s="399"/>
      <c r="CX19" s="399"/>
      <c r="CY19" s="399"/>
      <c r="CZ19" s="399"/>
      <c r="DA19" s="400"/>
      <c r="DB19" s="398"/>
      <c r="DC19" s="399"/>
      <c r="DD19" s="399"/>
      <c r="DE19" s="399"/>
      <c r="DF19" s="399"/>
      <c r="DG19" s="399"/>
      <c r="DH19" s="399"/>
      <c r="DI19" s="400"/>
    </row>
    <row r="20" spans="1:113" ht="18.75" customHeight="1" thickBot="1" x14ac:dyDescent="0.25">
      <c r="A20" s="170"/>
      <c r="B20" s="451" t="s">
        <v>157</v>
      </c>
      <c r="C20" s="452"/>
      <c r="D20" s="452"/>
      <c r="E20" s="453"/>
      <c r="F20" s="453"/>
      <c r="G20" s="453"/>
      <c r="H20" s="453"/>
      <c r="I20" s="453"/>
      <c r="J20" s="453"/>
      <c r="K20" s="453"/>
      <c r="L20" s="461">
        <v>14484</v>
      </c>
      <c r="M20" s="461"/>
      <c r="N20" s="461"/>
      <c r="O20" s="461"/>
      <c r="P20" s="461"/>
      <c r="Q20" s="461"/>
      <c r="R20" s="462"/>
      <c r="S20" s="462"/>
      <c r="T20" s="462"/>
      <c r="U20" s="462"/>
      <c r="V20" s="463"/>
      <c r="W20" s="472"/>
      <c r="X20" s="473"/>
      <c r="Y20" s="473"/>
      <c r="Z20" s="473"/>
      <c r="AA20" s="473"/>
      <c r="AB20" s="473"/>
      <c r="AC20" s="464"/>
      <c r="AD20" s="464"/>
      <c r="AE20" s="464"/>
      <c r="AF20" s="464"/>
      <c r="AG20" s="464"/>
      <c r="AH20" s="464"/>
      <c r="AI20" s="464"/>
      <c r="AJ20" s="464"/>
      <c r="AK20" s="464"/>
      <c r="AL20" s="465"/>
      <c r="AM20" s="466"/>
      <c r="AN20" s="363"/>
      <c r="AO20" s="363"/>
      <c r="AP20" s="363"/>
      <c r="AQ20" s="363"/>
      <c r="AR20" s="363"/>
      <c r="AS20" s="363"/>
      <c r="AT20" s="364"/>
      <c r="AU20" s="467"/>
      <c r="AV20" s="468"/>
      <c r="AW20" s="468"/>
      <c r="AX20" s="469"/>
      <c r="AY20" s="415"/>
      <c r="AZ20" s="416"/>
      <c r="BA20" s="416"/>
      <c r="BB20" s="416"/>
      <c r="BC20" s="416"/>
      <c r="BD20" s="416"/>
      <c r="BE20" s="416"/>
      <c r="BF20" s="416"/>
      <c r="BG20" s="416"/>
      <c r="BH20" s="416"/>
      <c r="BI20" s="416"/>
      <c r="BJ20" s="416"/>
      <c r="BK20" s="416"/>
      <c r="BL20" s="416"/>
      <c r="BM20" s="417"/>
      <c r="BN20" s="401"/>
      <c r="BO20" s="402"/>
      <c r="BP20" s="402"/>
      <c r="BQ20" s="402"/>
      <c r="BR20" s="402"/>
      <c r="BS20" s="402"/>
      <c r="BT20" s="402"/>
      <c r="BU20" s="403"/>
      <c r="BV20" s="401"/>
      <c r="BW20" s="402"/>
      <c r="BX20" s="402"/>
      <c r="BY20" s="402"/>
      <c r="BZ20" s="402"/>
      <c r="CA20" s="402"/>
      <c r="CB20" s="402"/>
      <c r="CC20" s="403"/>
      <c r="CD20" s="183"/>
      <c r="CE20" s="433"/>
      <c r="CF20" s="433"/>
      <c r="CG20" s="433"/>
      <c r="CH20" s="433"/>
      <c r="CI20" s="433"/>
      <c r="CJ20" s="433"/>
      <c r="CK20" s="433"/>
      <c r="CL20" s="433"/>
      <c r="CM20" s="433"/>
      <c r="CN20" s="433"/>
      <c r="CO20" s="433"/>
      <c r="CP20" s="433"/>
      <c r="CQ20" s="433"/>
      <c r="CR20" s="433"/>
      <c r="CS20" s="434"/>
      <c r="CT20" s="398"/>
      <c r="CU20" s="399"/>
      <c r="CV20" s="399"/>
      <c r="CW20" s="399"/>
      <c r="CX20" s="399"/>
      <c r="CY20" s="399"/>
      <c r="CZ20" s="399"/>
      <c r="DA20" s="400"/>
      <c r="DB20" s="398"/>
      <c r="DC20" s="399"/>
      <c r="DD20" s="399"/>
      <c r="DE20" s="399"/>
      <c r="DF20" s="399"/>
      <c r="DG20" s="399"/>
      <c r="DH20" s="399"/>
      <c r="DI20" s="400"/>
    </row>
    <row r="21" spans="1:113" ht="18.75" customHeight="1" thickBot="1" x14ac:dyDescent="0.25">
      <c r="A21" s="170"/>
      <c r="B21" s="448" t="s">
        <v>158</v>
      </c>
      <c r="C21" s="449"/>
      <c r="D21" s="449"/>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49"/>
      <c r="AX21" s="450"/>
      <c r="AY21" s="374"/>
      <c r="AZ21" s="375"/>
      <c r="BA21" s="375"/>
      <c r="BB21" s="375"/>
      <c r="BC21" s="375"/>
      <c r="BD21" s="375"/>
      <c r="BE21" s="375"/>
      <c r="BF21" s="375"/>
      <c r="BG21" s="375"/>
      <c r="BH21" s="375"/>
      <c r="BI21" s="375"/>
      <c r="BJ21" s="375"/>
      <c r="BK21" s="375"/>
      <c r="BL21" s="375"/>
      <c r="BM21" s="376"/>
      <c r="BN21" s="435"/>
      <c r="BO21" s="436"/>
      <c r="BP21" s="436"/>
      <c r="BQ21" s="436"/>
      <c r="BR21" s="436"/>
      <c r="BS21" s="436"/>
      <c r="BT21" s="436"/>
      <c r="BU21" s="437"/>
      <c r="BV21" s="435"/>
      <c r="BW21" s="436"/>
      <c r="BX21" s="436"/>
      <c r="BY21" s="436"/>
      <c r="BZ21" s="436"/>
      <c r="CA21" s="436"/>
      <c r="CB21" s="436"/>
      <c r="CC21" s="437"/>
      <c r="CD21" s="183"/>
      <c r="CE21" s="433"/>
      <c r="CF21" s="433"/>
      <c r="CG21" s="433"/>
      <c r="CH21" s="433"/>
      <c r="CI21" s="433"/>
      <c r="CJ21" s="433"/>
      <c r="CK21" s="433"/>
      <c r="CL21" s="433"/>
      <c r="CM21" s="433"/>
      <c r="CN21" s="433"/>
      <c r="CO21" s="433"/>
      <c r="CP21" s="433"/>
      <c r="CQ21" s="433"/>
      <c r="CR21" s="433"/>
      <c r="CS21" s="434"/>
      <c r="CT21" s="398"/>
      <c r="CU21" s="399"/>
      <c r="CV21" s="399"/>
      <c r="CW21" s="399"/>
      <c r="CX21" s="399"/>
      <c r="CY21" s="399"/>
      <c r="CZ21" s="399"/>
      <c r="DA21" s="400"/>
      <c r="DB21" s="398"/>
      <c r="DC21" s="399"/>
      <c r="DD21" s="399"/>
      <c r="DE21" s="399"/>
      <c r="DF21" s="399"/>
      <c r="DG21" s="399"/>
      <c r="DH21" s="399"/>
      <c r="DI21" s="400"/>
    </row>
    <row r="22" spans="1:113" ht="18.75" customHeight="1" x14ac:dyDescent="0.2">
      <c r="A22" s="170"/>
      <c r="B22" s="377" t="s">
        <v>159</v>
      </c>
      <c r="C22" s="378"/>
      <c r="D22" s="379"/>
      <c r="E22" s="386" t="s">
        <v>1</v>
      </c>
      <c r="F22" s="387"/>
      <c r="G22" s="387"/>
      <c r="H22" s="387"/>
      <c r="I22" s="387"/>
      <c r="J22" s="387"/>
      <c r="K22" s="388"/>
      <c r="L22" s="386" t="s">
        <v>160</v>
      </c>
      <c r="M22" s="387"/>
      <c r="N22" s="387"/>
      <c r="O22" s="387"/>
      <c r="P22" s="388"/>
      <c r="Q22" s="392" t="s">
        <v>161</v>
      </c>
      <c r="R22" s="393"/>
      <c r="S22" s="393"/>
      <c r="T22" s="393"/>
      <c r="U22" s="393"/>
      <c r="V22" s="394"/>
      <c r="W22" s="443" t="s">
        <v>162</v>
      </c>
      <c r="X22" s="378"/>
      <c r="Y22" s="379"/>
      <c r="Z22" s="386" t="s">
        <v>1</v>
      </c>
      <c r="AA22" s="387"/>
      <c r="AB22" s="387"/>
      <c r="AC22" s="387"/>
      <c r="AD22" s="387"/>
      <c r="AE22" s="387"/>
      <c r="AF22" s="387"/>
      <c r="AG22" s="388"/>
      <c r="AH22" s="404" t="s">
        <v>163</v>
      </c>
      <c r="AI22" s="387"/>
      <c r="AJ22" s="387"/>
      <c r="AK22" s="387"/>
      <c r="AL22" s="388"/>
      <c r="AM22" s="404" t="s">
        <v>164</v>
      </c>
      <c r="AN22" s="405"/>
      <c r="AO22" s="405"/>
      <c r="AP22" s="405"/>
      <c r="AQ22" s="405"/>
      <c r="AR22" s="406"/>
      <c r="AS22" s="392" t="s">
        <v>161</v>
      </c>
      <c r="AT22" s="393"/>
      <c r="AU22" s="393"/>
      <c r="AV22" s="393"/>
      <c r="AW22" s="393"/>
      <c r="AX22" s="410"/>
      <c r="AY22" s="427" t="s">
        <v>165</v>
      </c>
      <c r="AZ22" s="428"/>
      <c r="BA22" s="428"/>
      <c r="BB22" s="428"/>
      <c r="BC22" s="428"/>
      <c r="BD22" s="428"/>
      <c r="BE22" s="428"/>
      <c r="BF22" s="428"/>
      <c r="BG22" s="428"/>
      <c r="BH22" s="428"/>
      <c r="BI22" s="428"/>
      <c r="BJ22" s="428"/>
      <c r="BK22" s="428"/>
      <c r="BL22" s="428"/>
      <c r="BM22" s="429"/>
      <c r="BN22" s="430">
        <v>16933162</v>
      </c>
      <c r="BO22" s="431"/>
      <c r="BP22" s="431"/>
      <c r="BQ22" s="431"/>
      <c r="BR22" s="431"/>
      <c r="BS22" s="431"/>
      <c r="BT22" s="431"/>
      <c r="BU22" s="432"/>
      <c r="BV22" s="430">
        <v>17255074</v>
      </c>
      <c r="BW22" s="431"/>
      <c r="BX22" s="431"/>
      <c r="BY22" s="431"/>
      <c r="BZ22" s="431"/>
      <c r="CA22" s="431"/>
      <c r="CB22" s="431"/>
      <c r="CC22" s="432"/>
      <c r="CD22" s="183"/>
      <c r="CE22" s="433"/>
      <c r="CF22" s="433"/>
      <c r="CG22" s="433"/>
      <c r="CH22" s="433"/>
      <c r="CI22" s="433"/>
      <c r="CJ22" s="433"/>
      <c r="CK22" s="433"/>
      <c r="CL22" s="433"/>
      <c r="CM22" s="433"/>
      <c r="CN22" s="433"/>
      <c r="CO22" s="433"/>
      <c r="CP22" s="433"/>
      <c r="CQ22" s="433"/>
      <c r="CR22" s="433"/>
      <c r="CS22" s="434"/>
      <c r="CT22" s="398"/>
      <c r="CU22" s="399"/>
      <c r="CV22" s="399"/>
      <c r="CW22" s="399"/>
      <c r="CX22" s="399"/>
      <c r="CY22" s="399"/>
      <c r="CZ22" s="399"/>
      <c r="DA22" s="400"/>
      <c r="DB22" s="398"/>
      <c r="DC22" s="399"/>
      <c r="DD22" s="399"/>
      <c r="DE22" s="399"/>
      <c r="DF22" s="399"/>
      <c r="DG22" s="399"/>
      <c r="DH22" s="399"/>
      <c r="DI22" s="400"/>
    </row>
    <row r="23" spans="1:113" ht="18.75" customHeight="1" x14ac:dyDescent="0.2">
      <c r="A23" s="170"/>
      <c r="B23" s="380"/>
      <c r="C23" s="381"/>
      <c r="D23" s="382"/>
      <c r="E23" s="389"/>
      <c r="F23" s="390"/>
      <c r="G23" s="390"/>
      <c r="H23" s="390"/>
      <c r="I23" s="390"/>
      <c r="J23" s="390"/>
      <c r="K23" s="391"/>
      <c r="L23" s="389"/>
      <c r="M23" s="390"/>
      <c r="N23" s="390"/>
      <c r="O23" s="390"/>
      <c r="P23" s="391"/>
      <c r="Q23" s="395"/>
      <c r="R23" s="396"/>
      <c r="S23" s="396"/>
      <c r="T23" s="396"/>
      <c r="U23" s="396"/>
      <c r="V23" s="397"/>
      <c r="W23" s="444"/>
      <c r="X23" s="381"/>
      <c r="Y23" s="382"/>
      <c r="Z23" s="389"/>
      <c r="AA23" s="390"/>
      <c r="AB23" s="390"/>
      <c r="AC23" s="390"/>
      <c r="AD23" s="390"/>
      <c r="AE23" s="390"/>
      <c r="AF23" s="390"/>
      <c r="AG23" s="391"/>
      <c r="AH23" s="389"/>
      <c r="AI23" s="390"/>
      <c r="AJ23" s="390"/>
      <c r="AK23" s="390"/>
      <c r="AL23" s="391"/>
      <c r="AM23" s="407"/>
      <c r="AN23" s="408"/>
      <c r="AO23" s="408"/>
      <c r="AP23" s="408"/>
      <c r="AQ23" s="408"/>
      <c r="AR23" s="409"/>
      <c r="AS23" s="395"/>
      <c r="AT23" s="396"/>
      <c r="AU23" s="396"/>
      <c r="AV23" s="396"/>
      <c r="AW23" s="396"/>
      <c r="AX23" s="411"/>
      <c r="AY23" s="415" t="s">
        <v>166</v>
      </c>
      <c r="AZ23" s="416"/>
      <c r="BA23" s="416"/>
      <c r="BB23" s="416"/>
      <c r="BC23" s="416"/>
      <c r="BD23" s="416"/>
      <c r="BE23" s="416"/>
      <c r="BF23" s="416"/>
      <c r="BG23" s="416"/>
      <c r="BH23" s="416"/>
      <c r="BI23" s="416"/>
      <c r="BJ23" s="416"/>
      <c r="BK23" s="416"/>
      <c r="BL23" s="416"/>
      <c r="BM23" s="417"/>
      <c r="BN23" s="401">
        <v>12197855</v>
      </c>
      <c r="BO23" s="402"/>
      <c r="BP23" s="402"/>
      <c r="BQ23" s="402"/>
      <c r="BR23" s="402"/>
      <c r="BS23" s="402"/>
      <c r="BT23" s="402"/>
      <c r="BU23" s="403"/>
      <c r="BV23" s="401">
        <v>12718860</v>
      </c>
      <c r="BW23" s="402"/>
      <c r="BX23" s="402"/>
      <c r="BY23" s="402"/>
      <c r="BZ23" s="402"/>
      <c r="CA23" s="402"/>
      <c r="CB23" s="402"/>
      <c r="CC23" s="403"/>
      <c r="CD23" s="183"/>
      <c r="CE23" s="433"/>
      <c r="CF23" s="433"/>
      <c r="CG23" s="433"/>
      <c r="CH23" s="433"/>
      <c r="CI23" s="433"/>
      <c r="CJ23" s="433"/>
      <c r="CK23" s="433"/>
      <c r="CL23" s="433"/>
      <c r="CM23" s="433"/>
      <c r="CN23" s="433"/>
      <c r="CO23" s="433"/>
      <c r="CP23" s="433"/>
      <c r="CQ23" s="433"/>
      <c r="CR23" s="433"/>
      <c r="CS23" s="434"/>
      <c r="CT23" s="398"/>
      <c r="CU23" s="399"/>
      <c r="CV23" s="399"/>
      <c r="CW23" s="399"/>
      <c r="CX23" s="399"/>
      <c r="CY23" s="399"/>
      <c r="CZ23" s="399"/>
      <c r="DA23" s="400"/>
      <c r="DB23" s="398"/>
      <c r="DC23" s="399"/>
      <c r="DD23" s="399"/>
      <c r="DE23" s="399"/>
      <c r="DF23" s="399"/>
      <c r="DG23" s="399"/>
      <c r="DH23" s="399"/>
      <c r="DI23" s="400"/>
    </row>
    <row r="24" spans="1:113" ht="18.75" customHeight="1" thickBot="1" x14ac:dyDescent="0.25">
      <c r="A24" s="170"/>
      <c r="B24" s="380"/>
      <c r="C24" s="381"/>
      <c r="D24" s="382"/>
      <c r="E24" s="357" t="s">
        <v>167</v>
      </c>
      <c r="F24" s="358"/>
      <c r="G24" s="358"/>
      <c r="H24" s="358"/>
      <c r="I24" s="358"/>
      <c r="J24" s="358"/>
      <c r="K24" s="359"/>
      <c r="L24" s="354">
        <v>1</v>
      </c>
      <c r="M24" s="355"/>
      <c r="N24" s="355"/>
      <c r="O24" s="355"/>
      <c r="P24" s="356"/>
      <c r="Q24" s="354">
        <v>7800</v>
      </c>
      <c r="R24" s="355"/>
      <c r="S24" s="355"/>
      <c r="T24" s="355"/>
      <c r="U24" s="355"/>
      <c r="V24" s="356"/>
      <c r="W24" s="444"/>
      <c r="X24" s="381"/>
      <c r="Y24" s="382"/>
      <c r="Z24" s="357" t="s">
        <v>168</v>
      </c>
      <c r="AA24" s="358"/>
      <c r="AB24" s="358"/>
      <c r="AC24" s="358"/>
      <c r="AD24" s="358"/>
      <c r="AE24" s="358"/>
      <c r="AF24" s="358"/>
      <c r="AG24" s="359"/>
      <c r="AH24" s="354">
        <v>317</v>
      </c>
      <c r="AI24" s="355"/>
      <c r="AJ24" s="355"/>
      <c r="AK24" s="355"/>
      <c r="AL24" s="356"/>
      <c r="AM24" s="354">
        <v>1006792</v>
      </c>
      <c r="AN24" s="355"/>
      <c r="AO24" s="355"/>
      <c r="AP24" s="355"/>
      <c r="AQ24" s="355"/>
      <c r="AR24" s="356"/>
      <c r="AS24" s="354">
        <v>3176</v>
      </c>
      <c r="AT24" s="355"/>
      <c r="AU24" s="355"/>
      <c r="AV24" s="355"/>
      <c r="AW24" s="355"/>
      <c r="AX24" s="414"/>
      <c r="AY24" s="374" t="s">
        <v>169</v>
      </c>
      <c r="AZ24" s="375"/>
      <c r="BA24" s="375"/>
      <c r="BB24" s="375"/>
      <c r="BC24" s="375"/>
      <c r="BD24" s="375"/>
      <c r="BE24" s="375"/>
      <c r="BF24" s="375"/>
      <c r="BG24" s="375"/>
      <c r="BH24" s="375"/>
      <c r="BI24" s="375"/>
      <c r="BJ24" s="375"/>
      <c r="BK24" s="375"/>
      <c r="BL24" s="375"/>
      <c r="BM24" s="376"/>
      <c r="BN24" s="401">
        <v>9136281</v>
      </c>
      <c r="BO24" s="402"/>
      <c r="BP24" s="402"/>
      <c r="BQ24" s="402"/>
      <c r="BR24" s="402"/>
      <c r="BS24" s="402"/>
      <c r="BT24" s="402"/>
      <c r="BU24" s="403"/>
      <c r="BV24" s="401">
        <v>9289207</v>
      </c>
      <c r="BW24" s="402"/>
      <c r="BX24" s="402"/>
      <c r="BY24" s="402"/>
      <c r="BZ24" s="402"/>
      <c r="CA24" s="402"/>
      <c r="CB24" s="402"/>
      <c r="CC24" s="403"/>
      <c r="CD24" s="183"/>
      <c r="CE24" s="433"/>
      <c r="CF24" s="433"/>
      <c r="CG24" s="433"/>
      <c r="CH24" s="433"/>
      <c r="CI24" s="433"/>
      <c r="CJ24" s="433"/>
      <c r="CK24" s="433"/>
      <c r="CL24" s="433"/>
      <c r="CM24" s="433"/>
      <c r="CN24" s="433"/>
      <c r="CO24" s="433"/>
      <c r="CP24" s="433"/>
      <c r="CQ24" s="433"/>
      <c r="CR24" s="433"/>
      <c r="CS24" s="434"/>
      <c r="CT24" s="398"/>
      <c r="CU24" s="399"/>
      <c r="CV24" s="399"/>
      <c r="CW24" s="399"/>
      <c r="CX24" s="399"/>
      <c r="CY24" s="399"/>
      <c r="CZ24" s="399"/>
      <c r="DA24" s="400"/>
      <c r="DB24" s="398"/>
      <c r="DC24" s="399"/>
      <c r="DD24" s="399"/>
      <c r="DE24" s="399"/>
      <c r="DF24" s="399"/>
      <c r="DG24" s="399"/>
      <c r="DH24" s="399"/>
      <c r="DI24" s="400"/>
    </row>
    <row r="25" spans="1:113" ht="18.75" customHeight="1" x14ac:dyDescent="0.2">
      <c r="A25" s="170"/>
      <c r="B25" s="380"/>
      <c r="C25" s="381"/>
      <c r="D25" s="382"/>
      <c r="E25" s="357" t="s">
        <v>170</v>
      </c>
      <c r="F25" s="358"/>
      <c r="G25" s="358"/>
      <c r="H25" s="358"/>
      <c r="I25" s="358"/>
      <c r="J25" s="358"/>
      <c r="K25" s="359"/>
      <c r="L25" s="354">
        <v>1</v>
      </c>
      <c r="M25" s="355"/>
      <c r="N25" s="355"/>
      <c r="O25" s="355"/>
      <c r="P25" s="356"/>
      <c r="Q25" s="354">
        <v>6300</v>
      </c>
      <c r="R25" s="355"/>
      <c r="S25" s="355"/>
      <c r="T25" s="355"/>
      <c r="U25" s="355"/>
      <c r="V25" s="356"/>
      <c r="W25" s="444"/>
      <c r="X25" s="381"/>
      <c r="Y25" s="382"/>
      <c r="Z25" s="357" t="s">
        <v>171</v>
      </c>
      <c r="AA25" s="358"/>
      <c r="AB25" s="358"/>
      <c r="AC25" s="358"/>
      <c r="AD25" s="358"/>
      <c r="AE25" s="358"/>
      <c r="AF25" s="358"/>
      <c r="AG25" s="359"/>
      <c r="AH25" s="354" t="s">
        <v>172</v>
      </c>
      <c r="AI25" s="355"/>
      <c r="AJ25" s="355"/>
      <c r="AK25" s="355"/>
      <c r="AL25" s="356"/>
      <c r="AM25" s="354" t="s">
        <v>128</v>
      </c>
      <c r="AN25" s="355"/>
      <c r="AO25" s="355"/>
      <c r="AP25" s="355"/>
      <c r="AQ25" s="355"/>
      <c r="AR25" s="356"/>
      <c r="AS25" s="354" t="s">
        <v>128</v>
      </c>
      <c r="AT25" s="355"/>
      <c r="AU25" s="355"/>
      <c r="AV25" s="355"/>
      <c r="AW25" s="355"/>
      <c r="AX25" s="414"/>
      <c r="AY25" s="427" t="s">
        <v>173</v>
      </c>
      <c r="AZ25" s="428"/>
      <c r="BA25" s="428"/>
      <c r="BB25" s="428"/>
      <c r="BC25" s="428"/>
      <c r="BD25" s="428"/>
      <c r="BE25" s="428"/>
      <c r="BF25" s="428"/>
      <c r="BG25" s="428"/>
      <c r="BH25" s="428"/>
      <c r="BI25" s="428"/>
      <c r="BJ25" s="428"/>
      <c r="BK25" s="428"/>
      <c r="BL25" s="428"/>
      <c r="BM25" s="429"/>
      <c r="BN25" s="430">
        <v>1768302</v>
      </c>
      <c r="BO25" s="431"/>
      <c r="BP25" s="431"/>
      <c r="BQ25" s="431"/>
      <c r="BR25" s="431"/>
      <c r="BS25" s="431"/>
      <c r="BT25" s="431"/>
      <c r="BU25" s="432"/>
      <c r="BV25" s="430">
        <v>1940647</v>
      </c>
      <c r="BW25" s="431"/>
      <c r="BX25" s="431"/>
      <c r="BY25" s="431"/>
      <c r="BZ25" s="431"/>
      <c r="CA25" s="431"/>
      <c r="CB25" s="431"/>
      <c r="CC25" s="432"/>
      <c r="CD25" s="183"/>
      <c r="CE25" s="433"/>
      <c r="CF25" s="433"/>
      <c r="CG25" s="433"/>
      <c r="CH25" s="433"/>
      <c r="CI25" s="433"/>
      <c r="CJ25" s="433"/>
      <c r="CK25" s="433"/>
      <c r="CL25" s="433"/>
      <c r="CM25" s="433"/>
      <c r="CN25" s="433"/>
      <c r="CO25" s="433"/>
      <c r="CP25" s="433"/>
      <c r="CQ25" s="433"/>
      <c r="CR25" s="433"/>
      <c r="CS25" s="434"/>
      <c r="CT25" s="398"/>
      <c r="CU25" s="399"/>
      <c r="CV25" s="399"/>
      <c r="CW25" s="399"/>
      <c r="CX25" s="399"/>
      <c r="CY25" s="399"/>
      <c r="CZ25" s="399"/>
      <c r="DA25" s="400"/>
      <c r="DB25" s="398"/>
      <c r="DC25" s="399"/>
      <c r="DD25" s="399"/>
      <c r="DE25" s="399"/>
      <c r="DF25" s="399"/>
      <c r="DG25" s="399"/>
      <c r="DH25" s="399"/>
      <c r="DI25" s="400"/>
    </row>
    <row r="26" spans="1:113" ht="18.75" customHeight="1" x14ac:dyDescent="0.2">
      <c r="A26" s="170"/>
      <c r="B26" s="380"/>
      <c r="C26" s="381"/>
      <c r="D26" s="382"/>
      <c r="E26" s="357" t="s">
        <v>174</v>
      </c>
      <c r="F26" s="358"/>
      <c r="G26" s="358"/>
      <c r="H26" s="358"/>
      <c r="I26" s="358"/>
      <c r="J26" s="358"/>
      <c r="K26" s="359"/>
      <c r="L26" s="354">
        <v>1</v>
      </c>
      <c r="M26" s="355"/>
      <c r="N26" s="355"/>
      <c r="O26" s="355"/>
      <c r="P26" s="356"/>
      <c r="Q26" s="354">
        <v>5500</v>
      </c>
      <c r="R26" s="355"/>
      <c r="S26" s="355"/>
      <c r="T26" s="355"/>
      <c r="U26" s="355"/>
      <c r="V26" s="356"/>
      <c r="W26" s="444"/>
      <c r="X26" s="381"/>
      <c r="Y26" s="382"/>
      <c r="Z26" s="357" t="s">
        <v>175</v>
      </c>
      <c r="AA26" s="412"/>
      <c r="AB26" s="412"/>
      <c r="AC26" s="412"/>
      <c r="AD26" s="412"/>
      <c r="AE26" s="412"/>
      <c r="AF26" s="412"/>
      <c r="AG26" s="413"/>
      <c r="AH26" s="354">
        <v>14</v>
      </c>
      <c r="AI26" s="355"/>
      <c r="AJ26" s="355"/>
      <c r="AK26" s="355"/>
      <c r="AL26" s="356"/>
      <c r="AM26" s="354">
        <v>41692</v>
      </c>
      <c r="AN26" s="355"/>
      <c r="AO26" s="355"/>
      <c r="AP26" s="355"/>
      <c r="AQ26" s="355"/>
      <c r="AR26" s="356"/>
      <c r="AS26" s="354">
        <v>2978</v>
      </c>
      <c r="AT26" s="355"/>
      <c r="AU26" s="355"/>
      <c r="AV26" s="355"/>
      <c r="AW26" s="355"/>
      <c r="AX26" s="414"/>
      <c r="AY26" s="441" t="s">
        <v>176</v>
      </c>
      <c r="AZ26" s="361"/>
      <c r="BA26" s="361"/>
      <c r="BB26" s="361"/>
      <c r="BC26" s="361"/>
      <c r="BD26" s="361"/>
      <c r="BE26" s="361"/>
      <c r="BF26" s="361"/>
      <c r="BG26" s="361"/>
      <c r="BH26" s="361"/>
      <c r="BI26" s="361"/>
      <c r="BJ26" s="361"/>
      <c r="BK26" s="361"/>
      <c r="BL26" s="361"/>
      <c r="BM26" s="442"/>
      <c r="BN26" s="401" t="s">
        <v>177</v>
      </c>
      <c r="BO26" s="402"/>
      <c r="BP26" s="402"/>
      <c r="BQ26" s="402"/>
      <c r="BR26" s="402"/>
      <c r="BS26" s="402"/>
      <c r="BT26" s="402"/>
      <c r="BU26" s="403"/>
      <c r="BV26" s="401" t="s">
        <v>128</v>
      </c>
      <c r="BW26" s="402"/>
      <c r="BX26" s="402"/>
      <c r="BY26" s="402"/>
      <c r="BZ26" s="402"/>
      <c r="CA26" s="402"/>
      <c r="CB26" s="402"/>
      <c r="CC26" s="403"/>
      <c r="CD26" s="183"/>
      <c r="CE26" s="433"/>
      <c r="CF26" s="433"/>
      <c r="CG26" s="433"/>
      <c r="CH26" s="433"/>
      <c r="CI26" s="433"/>
      <c r="CJ26" s="433"/>
      <c r="CK26" s="433"/>
      <c r="CL26" s="433"/>
      <c r="CM26" s="433"/>
      <c r="CN26" s="433"/>
      <c r="CO26" s="433"/>
      <c r="CP26" s="433"/>
      <c r="CQ26" s="433"/>
      <c r="CR26" s="433"/>
      <c r="CS26" s="434"/>
      <c r="CT26" s="398"/>
      <c r="CU26" s="399"/>
      <c r="CV26" s="399"/>
      <c r="CW26" s="399"/>
      <c r="CX26" s="399"/>
      <c r="CY26" s="399"/>
      <c r="CZ26" s="399"/>
      <c r="DA26" s="400"/>
      <c r="DB26" s="398"/>
      <c r="DC26" s="399"/>
      <c r="DD26" s="399"/>
      <c r="DE26" s="399"/>
      <c r="DF26" s="399"/>
      <c r="DG26" s="399"/>
      <c r="DH26" s="399"/>
      <c r="DI26" s="400"/>
    </row>
    <row r="27" spans="1:113" ht="18.75" customHeight="1" thickBot="1" x14ac:dyDescent="0.25">
      <c r="A27" s="170"/>
      <c r="B27" s="380"/>
      <c r="C27" s="381"/>
      <c r="D27" s="382"/>
      <c r="E27" s="357" t="s">
        <v>178</v>
      </c>
      <c r="F27" s="358"/>
      <c r="G27" s="358"/>
      <c r="H27" s="358"/>
      <c r="I27" s="358"/>
      <c r="J27" s="358"/>
      <c r="K27" s="359"/>
      <c r="L27" s="354">
        <v>1</v>
      </c>
      <c r="M27" s="355"/>
      <c r="N27" s="355"/>
      <c r="O27" s="355"/>
      <c r="P27" s="356"/>
      <c r="Q27" s="354">
        <v>4130</v>
      </c>
      <c r="R27" s="355"/>
      <c r="S27" s="355"/>
      <c r="T27" s="355"/>
      <c r="U27" s="355"/>
      <c r="V27" s="356"/>
      <c r="W27" s="444"/>
      <c r="X27" s="381"/>
      <c r="Y27" s="382"/>
      <c r="Z27" s="357" t="s">
        <v>179</v>
      </c>
      <c r="AA27" s="358"/>
      <c r="AB27" s="358"/>
      <c r="AC27" s="358"/>
      <c r="AD27" s="358"/>
      <c r="AE27" s="358"/>
      <c r="AF27" s="358"/>
      <c r="AG27" s="359"/>
      <c r="AH27" s="354">
        <v>3</v>
      </c>
      <c r="AI27" s="355"/>
      <c r="AJ27" s="355"/>
      <c r="AK27" s="355"/>
      <c r="AL27" s="356"/>
      <c r="AM27" s="354">
        <v>11466</v>
      </c>
      <c r="AN27" s="355"/>
      <c r="AO27" s="355"/>
      <c r="AP27" s="355"/>
      <c r="AQ27" s="355"/>
      <c r="AR27" s="356"/>
      <c r="AS27" s="354">
        <v>3822</v>
      </c>
      <c r="AT27" s="355"/>
      <c r="AU27" s="355"/>
      <c r="AV27" s="355"/>
      <c r="AW27" s="355"/>
      <c r="AX27" s="414"/>
      <c r="AY27" s="438" t="s">
        <v>180</v>
      </c>
      <c r="AZ27" s="439"/>
      <c r="BA27" s="439"/>
      <c r="BB27" s="439"/>
      <c r="BC27" s="439"/>
      <c r="BD27" s="439"/>
      <c r="BE27" s="439"/>
      <c r="BF27" s="439"/>
      <c r="BG27" s="439"/>
      <c r="BH27" s="439"/>
      <c r="BI27" s="439"/>
      <c r="BJ27" s="439"/>
      <c r="BK27" s="439"/>
      <c r="BL27" s="439"/>
      <c r="BM27" s="440"/>
      <c r="BN27" s="435" t="s">
        <v>128</v>
      </c>
      <c r="BO27" s="436"/>
      <c r="BP27" s="436"/>
      <c r="BQ27" s="436"/>
      <c r="BR27" s="436"/>
      <c r="BS27" s="436"/>
      <c r="BT27" s="436"/>
      <c r="BU27" s="437"/>
      <c r="BV27" s="435" t="s">
        <v>181</v>
      </c>
      <c r="BW27" s="436"/>
      <c r="BX27" s="436"/>
      <c r="BY27" s="436"/>
      <c r="BZ27" s="436"/>
      <c r="CA27" s="436"/>
      <c r="CB27" s="436"/>
      <c r="CC27" s="437"/>
      <c r="CD27" s="185"/>
      <c r="CE27" s="433"/>
      <c r="CF27" s="433"/>
      <c r="CG27" s="433"/>
      <c r="CH27" s="433"/>
      <c r="CI27" s="433"/>
      <c r="CJ27" s="433"/>
      <c r="CK27" s="433"/>
      <c r="CL27" s="433"/>
      <c r="CM27" s="433"/>
      <c r="CN27" s="433"/>
      <c r="CO27" s="433"/>
      <c r="CP27" s="433"/>
      <c r="CQ27" s="433"/>
      <c r="CR27" s="433"/>
      <c r="CS27" s="434"/>
      <c r="CT27" s="398"/>
      <c r="CU27" s="399"/>
      <c r="CV27" s="399"/>
      <c r="CW27" s="399"/>
      <c r="CX27" s="399"/>
      <c r="CY27" s="399"/>
      <c r="CZ27" s="399"/>
      <c r="DA27" s="400"/>
      <c r="DB27" s="398"/>
      <c r="DC27" s="399"/>
      <c r="DD27" s="399"/>
      <c r="DE27" s="399"/>
      <c r="DF27" s="399"/>
      <c r="DG27" s="399"/>
      <c r="DH27" s="399"/>
      <c r="DI27" s="400"/>
    </row>
    <row r="28" spans="1:113" ht="18.75" customHeight="1" x14ac:dyDescent="0.2">
      <c r="A28" s="170"/>
      <c r="B28" s="380"/>
      <c r="C28" s="381"/>
      <c r="D28" s="382"/>
      <c r="E28" s="357" t="s">
        <v>182</v>
      </c>
      <c r="F28" s="358"/>
      <c r="G28" s="358"/>
      <c r="H28" s="358"/>
      <c r="I28" s="358"/>
      <c r="J28" s="358"/>
      <c r="K28" s="359"/>
      <c r="L28" s="354">
        <v>1</v>
      </c>
      <c r="M28" s="355"/>
      <c r="N28" s="355"/>
      <c r="O28" s="355"/>
      <c r="P28" s="356"/>
      <c r="Q28" s="354">
        <v>3510</v>
      </c>
      <c r="R28" s="355"/>
      <c r="S28" s="355"/>
      <c r="T28" s="355"/>
      <c r="U28" s="355"/>
      <c r="V28" s="356"/>
      <c r="W28" s="444"/>
      <c r="X28" s="381"/>
      <c r="Y28" s="382"/>
      <c r="Z28" s="357" t="s">
        <v>183</v>
      </c>
      <c r="AA28" s="358"/>
      <c r="AB28" s="358"/>
      <c r="AC28" s="358"/>
      <c r="AD28" s="358"/>
      <c r="AE28" s="358"/>
      <c r="AF28" s="358"/>
      <c r="AG28" s="359"/>
      <c r="AH28" s="354" t="s">
        <v>128</v>
      </c>
      <c r="AI28" s="355"/>
      <c r="AJ28" s="355"/>
      <c r="AK28" s="355"/>
      <c r="AL28" s="356"/>
      <c r="AM28" s="354" t="s">
        <v>128</v>
      </c>
      <c r="AN28" s="355"/>
      <c r="AO28" s="355"/>
      <c r="AP28" s="355"/>
      <c r="AQ28" s="355"/>
      <c r="AR28" s="356"/>
      <c r="AS28" s="354" t="s">
        <v>128</v>
      </c>
      <c r="AT28" s="355"/>
      <c r="AU28" s="355"/>
      <c r="AV28" s="355"/>
      <c r="AW28" s="355"/>
      <c r="AX28" s="414"/>
      <c r="AY28" s="418" t="s">
        <v>184</v>
      </c>
      <c r="AZ28" s="419"/>
      <c r="BA28" s="419"/>
      <c r="BB28" s="420"/>
      <c r="BC28" s="427" t="s">
        <v>48</v>
      </c>
      <c r="BD28" s="428"/>
      <c r="BE28" s="428"/>
      <c r="BF28" s="428"/>
      <c r="BG28" s="428"/>
      <c r="BH28" s="428"/>
      <c r="BI28" s="428"/>
      <c r="BJ28" s="428"/>
      <c r="BK28" s="428"/>
      <c r="BL28" s="428"/>
      <c r="BM28" s="429"/>
      <c r="BN28" s="430">
        <v>4859259</v>
      </c>
      <c r="BO28" s="431"/>
      <c r="BP28" s="431"/>
      <c r="BQ28" s="431"/>
      <c r="BR28" s="431"/>
      <c r="BS28" s="431"/>
      <c r="BT28" s="431"/>
      <c r="BU28" s="432"/>
      <c r="BV28" s="430">
        <v>4576272</v>
      </c>
      <c r="BW28" s="431"/>
      <c r="BX28" s="431"/>
      <c r="BY28" s="431"/>
      <c r="BZ28" s="431"/>
      <c r="CA28" s="431"/>
      <c r="CB28" s="431"/>
      <c r="CC28" s="432"/>
      <c r="CD28" s="183"/>
      <c r="CE28" s="433"/>
      <c r="CF28" s="433"/>
      <c r="CG28" s="433"/>
      <c r="CH28" s="433"/>
      <c r="CI28" s="433"/>
      <c r="CJ28" s="433"/>
      <c r="CK28" s="433"/>
      <c r="CL28" s="433"/>
      <c r="CM28" s="433"/>
      <c r="CN28" s="433"/>
      <c r="CO28" s="433"/>
      <c r="CP28" s="433"/>
      <c r="CQ28" s="433"/>
      <c r="CR28" s="433"/>
      <c r="CS28" s="434"/>
      <c r="CT28" s="398"/>
      <c r="CU28" s="399"/>
      <c r="CV28" s="399"/>
      <c r="CW28" s="399"/>
      <c r="CX28" s="399"/>
      <c r="CY28" s="399"/>
      <c r="CZ28" s="399"/>
      <c r="DA28" s="400"/>
      <c r="DB28" s="398"/>
      <c r="DC28" s="399"/>
      <c r="DD28" s="399"/>
      <c r="DE28" s="399"/>
      <c r="DF28" s="399"/>
      <c r="DG28" s="399"/>
      <c r="DH28" s="399"/>
      <c r="DI28" s="400"/>
    </row>
    <row r="29" spans="1:113" ht="18.75" customHeight="1" x14ac:dyDescent="0.2">
      <c r="A29" s="170"/>
      <c r="B29" s="380"/>
      <c r="C29" s="381"/>
      <c r="D29" s="382"/>
      <c r="E29" s="357" t="s">
        <v>185</v>
      </c>
      <c r="F29" s="358"/>
      <c r="G29" s="358"/>
      <c r="H29" s="358"/>
      <c r="I29" s="358"/>
      <c r="J29" s="358"/>
      <c r="K29" s="359"/>
      <c r="L29" s="354">
        <v>16</v>
      </c>
      <c r="M29" s="355"/>
      <c r="N29" s="355"/>
      <c r="O29" s="355"/>
      <c r="P29" s="356"/>
      <c r="Q29" s="354">
        <v>3270</v>
      </c>
      <c r="R29" s="355"/>
      <c r="S29" s="355"/>
      <c r="T29" s="355"/>
      <c r="U29" s="355"/>
      <c r="V29" s="356"/>
      <c r="W29" s="445"/>
      <c r="X29" s="446"/>
      <c r="Y29" s="447"/>
      <c r="Z29" s="357" t="s">
        <v>186</v>
      </c>
      <c r="AA29" s="358"/>
      <c r="AB29" s="358"/>
      <c r="AC29" s="358"/>
      <c r="AD29" s="358"/>
      <c r="AE29" s="358"/>
      <c r="AF29" s="358"/>
      <c r="AG29" s="359"/>
      <c r="AH29" s="354">
        <v>320</v>
      </c>
      <c r="AI29" s="355"/>
      <c r="AJ29" s="355"/>
      <c r="AK29" s="355"/>
      <c r="AL29" s="356"/>
      <c r="AM29" s="354">
        <v>1018258</v>
      </c>
      <c r="AN29" s="355"/>
      <c r="AO29" s="355"/>
      <c r="AP29" s="355"/>
      <c r="AQ29" s="355"/>
      <c r="AR29" s="356"/>
      <c r="AS29" s="354">
        <v>3182</v>
      </c>
      <c r="AT29" s="355"/>
      <c r="AU29" s="355"/>
      <c r="AV29" s="355"/>
      <c r="AW29" s="355"/>
      <c r="AX29" s="414"/>
      <c r="AY29" s="421"/>
      <c r="AZ29" s="422"/>
      <c r="BA29" s="422"/>
      <c r="BB29" s="423"/>
      <c r="BC29" s="415" t="s">
        <v>187</v>
      </c>
      <c r="BD29" s="416"/>
      <c r="BE29" s="416"/>
      <c r="BF29" s="416"/>
      <c r="BG29" s="416"/>
      <c r="BH29" s="416"/>
      <c r="BI29" s="416"/>
      <c r="BJ29" s="416"/>
      <c r="BK29" s="416"/>
      <c r="BL29" s="416"/>
      <c r="BM29" s="417"/>
      <c r="BN29" s="401">
        <v>210726</v>
      </c>
      <c r="BO29" s="402"/>
      <c r="BP29" s="402"/>
      <c r="BQ29" s="402"/>
      <c r="BR29" s="402"/>
      <c r="BS29" s="402"/>
      <c r="BT29" s="402"/>
      <c r="BU29" s="403"/>
      <c r="BV29" s="401">
        <v>10710</v>
      </c>
      <c r="BW29" s="402"/>
      <c r="BX29" s="402"/>
      <c r="BY29" s="402"/>
      <c r="BZ29" s="402"/>
      <c r="CA29" s="402"/>
      <c r="CB29" s="402"/>
      <c r="CC29" s="403"/>
      <c r="CD29" s="185"/>
      <c r="CE29" s="433"/>
      <c r="CF29" s="433"/>
      <c r="CG29" s="433"/>
      <c r="CH29" s="433"/>
      <c r="CI29" s="433"/>
      <c r="CJ29" s="433"/>
      <c r="CK29" s="433"/>
      <c r="CL29" s="433"/>
      <c r="CM29" s="433"/>
      <c r="CN29" s="433"/>
      <c r="CO29" s="433"/>
      <c r="CP29" s="433"/>
      <c r="CQ29" s="433"/>
      <c r="CR29" s="433"/>
      <c r="CS29" s="434"/>
      <c r="CT29" s="398"/>
      <c r="CU29" s="399"/>
      <c r="CV29" s="399"/>
      <c r="CW29" s="399"/>
      <c r="CX29" s="399"/>
      <c r="CY29" s="399"/>
      <c r="CZ29" s="399"/>
      <c r="DA29" s="400"/>
      <c r="DB29" s="398"/>
      <c r="DC29" s="399"/>
      <c r="DD29" s="399"/>
      <c r="DE29" s="399"/>
      <c r="DF29" s="399"/>
      <c r="DG29" s="399"/>
      <c r="DH29" s="399"/>
      <c r="DI29" s="400"/>
    </row>
    <row r="30" spans="1:113" ht="18.75" customHeight="1" thickBot="1" x14ac:dyDescent="0.25">
      <c r="A30" s="170"/>
      <c r="B30" s="383"/>
      <c r="C30" s="384"/>
      <c r="D30" s="385"/>
      <c r="E30" s="362"/>
      <c r="F30" s="363"/>
      <c r="G30" s="363"/>
      <c r="H30" s="363"/>
      <c r="I30" s="363"/>
      <c r="J30" s="363"/>
      <c r="K30" s="364"/>
      <c r="L30" s="365"/>
      <c r="M30" s="366"/>
      <c r="N30" s="366"/>
      <c r="O30" s="366"/>
      <c r="P30" s="367"/>
      <c r="Q30" s="365"/>
      <c r="R30" s="366"/>
      <c r="S30" s="366"/>
      <c r="T30" s="366"/>
      <c r="U30" s="366"/>
      <c r="V30" s="367"/>
      <c r="W30" s="368" t="s">
        <v>188</v>
      </c>
      <c r="X30" s="369"/>
      <c r="Y30" s="369"/>
      <c r="Z30" s="369"/>
      <c r="AA30" s="369"/>
      <c r="AB30" s="369"/>
      <c r="AC30" s="369"/>
      <c r="AD30" s="369"/>
      <c r="AE30" s="369"/>
      <c r="AF30" s="369"/>
      <c r="AG30" s="370"/>
      <c r="AH30" s="371">
        <v>99.9</v>
      </c>
      <c r="AI30" s="372"/>
      <c r="AJ30" s="372"/>
      <c r="AK30" s="372"/>
      <c r="AL30" s="372"/>
      <c r="AM30" s="372"/>
      <c r="AN30" s="372"/>
      <c r="AO30" s="372"/>
      <c r="AP30" s="372"/>
      <c r="AQ30" s="372"/>
      <c r="AR30" s="372"/>
      <c r="AS30" s="372"/>
      <c r="AT30" s="372"/>
      <c r="AU30" s="372"/>
      <c r="AV30" s="372"/>
      <c r="AW30" s="372"/>
      <c r="AX30" s="373"/>
      <c r="AY30" s="424"/>
      <c r="AZ30" s="425"/>
      <c r="BA30" s="425"/>
      <c r="BB30" s="426"/>
      <c r="BC30" s="374" t="s">
        <v>50</v>
      </c>
      <c r="BD30" s="375"/>
      <c r="BE30" s="375"/>
      <c r="BF30" s="375"/>
      <c r="BG30" s="375"/>
      <c r="BH30" s="375"/>
      <c r="BI30" s="375"/>
      <c r="BJ30" s="375"/>
      <c r="BK30" s="375"/>
      <c r="BL30" s="375"/>
      <c r="BM30" s="376"/>
      <c r="BN30" s="435">
        <v>3416672</v>
      </c>
      <c r="BO30" s="436"/>
      <c r="BP30" s="436"/>
      <c r="BQ30" s="436"/>
      <c r="BR30" s="436"/>
      <c r="BS30" s="436"/>
      <c r="BT30" s="436"/>
      <c r="BU30" s="437"/>
      <c r="BV30" s="435">
        <v>3402867</v>
      </c>
      <c r="BW30" s="436"/>
      <c r="BX30" s="436"/>
      <c r="BY30" s="436"/>
      <c r="BZ30" s="436"/>
      <c r="CA30" s="436"/>
      <c r="CB30" s="436"/>
      <c r="CC30" s="437"/>
      <c r="CD30" s="186"/>
      <c r="CE30" s="187"/>
      <c r="CF30" s="187"/>
      <c r="CG30" s="187"/>
      <c r="CH30" s="187"/>
      <c r="CI30" s="187"/>
      <c r="CJ30" s="187"/>
      <c r="CK30" s="187"/>
      <c r="CL30" s="187"/>
      <c r="CM30" s="187"/>
      <c r="CN30" s="187"/>
      <c r="CO30" s="187"/>
      <c r="CP30" s="187"/>
      <c r="CQ30" s="187"/>
      <c r="CR30" s="187"/>
      <c r="CS30" s="188"/>
      <c r="CT30" s="189"/>
      <c r="CU30" s="190"/>
      <c r="CV30" s="190"/>
      <c r="CW30" s="190"/>
      <c r="CX30" s="190"/>
      <c r="CY30" s="190"/>
      <c r="CZ30" s="190"/>
      <c r="DA30" s="191"/>
      <c r="DB30" s="189"/>
      <c r="DC30" s="190"/>
      <c r="DD30" s="190"/>
      <c r="DE30" s="190"/>
      <c r="DF30" s="190"/>
      <c r="DG30" s="190"/>
      <c r="DH30" s="190"/>
      <c r="DI30" s="191"/>
    </row>
    <row r="31" spans="1:113" ht="13.5" customHeight="1" x14ac:dyDescent="0.2">
      <c r="A31" s="170"/>
      <c r="B31" s="192"/>
      <c r="DI31" s="193"/>
    </row>
    <row r="32" spans="1:113" ht="13.5" customHeight="1" x14ac:dyDescent="0.2">
      <c r="A32" s="170"/>
      <c r="B32" s="194"/>
      <c r="C32" s="360" t="s">
        <v>189</v>
      </c>
      <c r="D32" s="360"/>
      <c r="E32" s="360"/>
      <c r="F32" s="360"/>
      <c r="G32" s="360"/>
      <c r="H32" s="360"/>
      <c r="I32" s="360"/>
      <c r="J32" s="360"/>
      <c r="K32" s="360"/>
      <c r="L32" s="360"/>
      <c r="M32" s="360"/>
      <c r="N32" s="360"/>
      <c r="O32" s="360"/>
      <c r="P32" s="360"/>
      <c r="Q32" s="360"/>
      <c r="R32" s="360"/>
      <c r="S32" s="360"/>
      <c r="U32" s="361" t="s">
        <v>190</v>
      </c>
      <c r="V32" s="361"/>
      <c r="W32" s="361"/>
      <c r="X32" s="361"/>
      <c r="Y32" s="361"/>
      <c r="Z32" s="361"/>
      <c r="AA32" s="361"/>
      <c r="AB32" s="361"/>
      <c r="AC32" s="361"/>
      <c r="AD32" s="361"/>
      <c r="AE32" s="361"/>
      <c r="AF32" s="361"/>
      <c r="AG32" s="361"/>
      <c r="AH32" s="361"/>
      <c r="AI32" s="361"/>
      <c r="AJ32" s="361"/>
      <c r="AK32" s="361"/>
      <c r="AM32" s="361" t="s">
        <v>191</v>
      </c>
      <c r="AN32" s="361"/>
      <c r="AO32" s="361"/>
      <c r="AP32" s="361"/>
      <c r="AQ32" s="361"/>
      <c r="AR32" s="361"/>
      <c r="AS32" s="361"/>
      <c r="AT32" s="361"/>
      <c r="AU32" s="361"/>
      <c r="AV32" s="361"/>
      <c r="AW32" s="361"/>
      <c r="AX32" s="361"/>
      <c r="AY32" s="361"/>
      <c r="AZ32" s="361"/>
      <c r="BA32" s="361"/>
      <c r="BB32" s="361"/>
      <c r="BC32" s="361"/>
      <c r="BE32" s="361" t="s">
        <v>192</v>
      </c>
      <c r="BF32" s="361"/>
      <c r="BG32" s="361"/>
      <c r="BH32" s="361"/>
      <c r="BI32" s="361"/>
      <c r="BJ32" s="361"/>
      <c r="BK32" s="361"/>
      <c r="BL32" s="361"/>
      <c r="BM32" s="361"/>
      <c r="BN32" s="361"/>
      <c r="BO32" s="361"/>
      <c r="BP32" s="361"/>
      <c r="BQ32" s="361"/>
      <c r="BR32" s="361"/>
      <c r="BS32" s="361"/>
      <c r="BT32" s="361"/>
      <c r="BU32" s="361"/>
      <c r="BW32" s="361" t="s">
        <v>193</v>
      </c>
      <c r="BX32" s="361"/>
      <c r="BY32" s="361"/>
      <c r="BZ32" s="361"/>
      <c r="CA32" s="361"/>
      <c r="CB32" s="361"/>
      <c r="CC32" s="361"/>
      <c r="CD32" s="361"/>
      <c r="CE32" s="361"/>
      <c r="CF32" s="361"/>
      <c r="CG32" s="361"/>
      <c r="CH32" s="361"/>
      <c r="CI32" s="361"/>
      <c r="CJ32" s="361"/>
      <c r="CK32" s="361"/>
      <c r="CL32" s="361"/>
      <c r="CM32" s="361"/>
      <c r="CO32" s="361" t="s">
        <v>194</v>
      </c>
      <c r="CP32" s="361"/>
      <c r="CQ32" s="361"/>
      <c r="CR32" s="361"/>
      <c r="CS32" s="361"/>
      <c r="CT32" s="361"/>
      <c r="CU32" s="361"/>
      <c r="CV32" s="361"/>
      <c r="CW32" s="361"/>
      <c r="CX32" s="361"/>
      <c r="CY32" s="361"/>
      <c r="CZ32" s="361"/>
      <c r="DA32" s="361"/>
      <c r="DB32" s="361"/>
      <c r="DC32" s="361"/>
      <c r="DD32" s="361"/>
      <c r="DE32" s="361"/>
      <c r="DI32" s="193"/>
    </row>
    <row r="33" spans="1:113" ht="13.5" customHeight="1" x14ac:dyDescent="0.2">
      <c r="A33" s="170"/>
      <c r="B33" s="194"/>
      <c r="C33" s="353" t="s">
        <v>195</v>
      </c>
      <c r="D33" s="353"/>
      <c r="E33" s="352" t="s">
        <v>196</v>
      </c>
      <c r="F33" s="352"/>
      <c r="G33" s="352"/>
      <c r="H33" s="352"/>
      <c r="I33" s="352"/>
      <c r="J33" s="352"/>
      <c r="K33" s="352"/>
      <c r="L33" s="352"/>
      <c r="M33" s="352"/>
      <c r="N33" s="352"/>
      <c r="O33" s="352"/>
      <c r="P33" s="352"/>
      <c r="Q33" s="352"/>
      <c r="R33" s="352"/>
      <c r="S33" s="352"/>
      <c r="T33" s="195"/>
      <c r="U33" s="353" t="s">
        <v>197</v>
      </c>
      <c r="V33" s="353"/>
      <c r="W33" s="352" t="s">
        <v>198</v>
      </c>
      <c r="X33" s="352"/>
      <c r="Y33" s="352"/>
      <c r="Z33" s="352"/>
      <c r="AA33" s="352"/>
      <c r="AB33" s="352"/>
      <c r="AC33" s="352"/>
      <c r="AD33" s="352"/>
      <c r="AE33" s="352"/>
      <c r="AF33" s="352"/>
      <c r="AG33" s="352"/>
      <c r="AH33" s="352"/>
      <c r="AI33" s="352"/>
      <c r="AJ33" s="352"/>
      <c r="AK33" s="352"/>
      <c r="AL33" s="195"/>
      <c r="AM33" s="353" t="s">
        <v>199</v>
      </c>
      <c r="AN33" s="353"/>
      <c r="AO33" s="352" t="s">
        <v>196</v>
      </c>
      <c r="AP33" s="352"/>
      <c r="AQ33" s="352"/>
      <c r="AR33" s="352"/>
      <c r="AS33" s="352"/>
      <c r="AT33" s="352"/>
      <c r="AU33" s="352"/>
      <c r="AV33" s="352"/>
      <c r="AW33" s="352"/>
      <c r="AX33" s="352"/>
      <c r="AY33" s="352"/>
      <c r="AZ33" s="352"/>
      <c r="BA33" s="352"/>
      <c r="BB33" s="352"/>
      <c r="BC33" s="352"/>
      <c r="BD33" s="196"/>
      <c r="BE33" s="352" t="s">
        <v>200</v>
      </c>
      <c r="BF33" s="352"/>
      <c r="BG33" s="352" t="s">
        <v>201</v>
      </c>
      <c r="BH33" s="352"/>
      <c r="BI33" s="352"/>
      <c r="BJ33" s="352"/>
      <c r="BK33" s="352"/>
      <c r="BL33" s="352"/>
      <c r="BM33" s="352"/>
      <c r="BN33" s="352"/>
      <c r="BO33" s="352"/>
      <c r="BP33" s="352"/>
      <c r="BQ33" s="352"/>
      <c r="BR33" s="352"/>
      <c r="BS33" s="352"/>
      <c r="BT33" s="352"/>
      <c r="BU33" s="352"/>
      <c r="BV33" s="196"/>
      <c r="BW33" s="353" t="s">
        <v>200</v>
      </c>
      <c r="BX33" s="353"/>
      <c r="BY33" s="352" t="s">
        <v>202</v>
      </c>
      <c r="BZ33" s="352"/>
      <c r="CA33" s="352"/>
      <c r="CB33" s="352"/>
      <c r="CC33" s="352"/>
      <c r="CD33" s="352"/>
      <c r="CE33" s="352"/>
      <c r="CF33" s="352"/>
      <c r="CG33" s="352"/>
      <c r="CH33" s="352"/>
      <c r="CI33" s="352"/>
      <c r="CJ33" s="352"/>
      <c r="CK33" s="352"/>
      <c r="CL33" s="352"/>
      <c r="CM33" s="352"/>
      <c r="CN33" s="195"/>
      <c r="CO33" s="353" t="s">
        <v>195</v>
      </c>
      <c r="CP33" s="353"/>
      <c r="CQ33" s="352" t="s">
        <v>203</v>
      </c>
      <c r="CR33" s="352"/>
      <c r="CS33" s="352"/>
      <c r="CT33" s="352"/>
      <c r="CU33" s="352"/>
      <c r="CV33" s="352"/>
      <c r="CW33" s="352"/>
      <c r="CX33" s="352"/>
      <c r="CY33" s="352"/>
      <c r="CZ33" s="352"/>
      <c r="DA33" s="352"/>
      <c r="DB33" s="352"/>
      <c r="DC33" s="352"/>
      <c r="DD33" s="352"/>
      <c r="DE33" s="352"/>
      <c r="DF33" s="195"/>
      <c r="DG33" s="351" t="s">
        <v>204</v>
      </c>
      <c r="DH33" s="351"/>
      <c r="DI33" s="197"/>
    </row>
    <row r="34" spans="1:113" ht="32.25" customHeight="1" x14ac:dyDescent="0.2">
      <c r="A34" s="170"/>
      <c r="B34" s="194"/>
      <c r="C34" s="349">
        <f>IF(E34="","",1)</f>
        <v>1</v>
      </c>
      <c r="D34" s="349"/>
      <c r="E34" s="350" t="str">
        <f>IF('各会計、関係団体の財政状況及び健全化判断比率'!B7="","",'各会計、関係団体の財政状況及び健全化判断比率'!B7)</f>
        <v>一般会計</v>
      </c>
      <c r="F34" s="350"/>
      <c r="G34" s="350"/>
      <c r="H34" s="350"/>
      <c r="I34" s="350"/>
      <c r="J34" s="350"/>
      <c r="K34" s="350"/>
      <c r="L34" s="350"/>
      <c r="M34" s="350"/>
      <c r="N34" s="350"/>
      <c r="O34" s="350"/>
      <c r="P34" s="350"/>
      <c r="Q34" s="350"/>
      <c r="R34" s="350"/>
      <c r="S34" s="350"/>
      <c r="T34" s="170"/>
      <c r="U34" s="349">
        <f>IF(W34="","",MAX(C34:D43)+1)</f>
        <v>2</v>
      </c>
      <c r="V34" s="349"/>
      <c r="W34" s="350" t="str">
        <f>IF('各会計、関係団体の財政状況及び健全化判断比率'!B28="","",'各会計、関係団体の財政状況及び健全化判断比率'!B28)</f>
        <v>国民健康保険特別会計</v>
      </c>
      <c r="X34" s="350"/>
      <c r="Y34" s="350"/>
      <c r="Z34" s="350"/>
      <c r="AA34" s="350"/>
      <c r="AB34" s="350"/>
      <c r="AC34" s="350"/>
      <c r="AD34" s="350"/>
      <c r="AE34" s="350"/>
      <c r="AF34" s="350"/>
      <c r="AG34" s="350"/>
      <c r="AH34" s="350"/>
      <c r="AI34" s="350"/>
      <c r="AJ34" s="350"/>
      <c r="AK34" s="350"/>
      <c r="AL34" s="170"/>
      <c r="AM34" s="349">
        <f>IF(AO34="","",MAX(C34:D43,U34:V43)+1)</f>
        <v>5</v>
      </c>
      <c r="AN34" s="349"/>
      <c r="AO34" s="350" t="str">
        <f>IF('各会計、関係団体の財政状況及び健全化判断比率'!B31="","",'各会計、関係団体の財政状況及び健全化判断比率'!B31)</f>
        <v>水道事業会計</v>
      </c>
      <c r="AP34" s="350"/>
      <c r="AQ34" s="350"/>
      <c r="AR34" s="350"/>
      <c r="AS34" s="350"/>
      <c r="AT34" s="350"/>
      <c r="AU34" s="350"/>
      <c r="AV34" s="350"/>
      <c r="AW34" s="350"/>
      <c r="AX34" s="350"/>
      <c r="AY34" s="350"/>
      <c r="AZ34" s="350"/>
      <c r="BA34" s="350"/>
      <c r="BB34" s="350"/>
      <c r="BC34" s="350"/>
      <c r="BD34" s="170"/>
      <c r="BE34" s="349" t="str">
        <f>IF(BG34="","",MAX(C34:D43,U34:V43,AM34:AN43)+1)</f>
        <v/>
      </c>
      <c r="BF34" s="349"/>
      <c r="BG34" s="350"/>
      <c r="BH34" s="350"/>
      <c r="BI34" s="350"/>
      <c r="BJ34" s="350"/>
      <c r="BK34" s="350"/>
      <c r="BL34" s="350"/>
      <c r="BM34" s="350"/>
      <c r="BN34" s="350"/>
      <c r="BO34" s="350"/>
      <c r="BP34" s="350"/>
      <c r="BQ34" s="350"/>
      <c r="BR34" s="350"/>
      <c r="BS34" s="350"/>
      <c r="BT34" s="350"/>
      <c r="BU34" s="350"/>
      <c r="BV34" s="170"/>
      <c r="BW34" s="349">
        <f>IF(BY34="","",MAX(C34:D43,U34:V43,AM34:AN43,BE34:BF43)+1)</f>
        <v>6</v>
      </c>
      <c r="BX34" s="349"/>
      <c r="BY34" s="350" t="str">
        <f>IF('各会計、関係団体の財政状況及び健全化判断比率'!B68="","",'各会計、関係団体の財政状況及び健全化判断比率'!B68)</f>
        <v>千葉県市町村総合事務組合（一般会計）</v>
      </c>
      <c r="BZ34" s="350"/>
      <c r="CA34" s="350"/>
      <c r="CB34" s="350"/>
      <c r="CC34" s="350"/>
      <c r="CD34" s="350"/>
      <c r="CE34" s="350"/>
      <c r="CF34" s="350"/>
      <c r="CG34" s="350"/>
      <c r="CH34" s="350"/>
      <c r="CI34" s="350"/>
      <c r="CJ34" s="350"/>
      <c r="CK34" s="350"/>
      <c r="CL34" s="350"/>
      <c r="CM34" s="350"/>
      <c r="CN34" s="170"/>
      <c r="CO34" s="349" t="str">
        <f>IF(CQ34="","",MAX(C34:D43,U34:V43,AM34:AN43,BE34:BF43,BW34:BX43)+1)</f>
        <v/>
      </c>
      <c r="CP34" s="349"/>
      <c r="CQ34" s="350" t="str">
        <f>IF('各会計、関係団体の財政状況及び健全化判断比率'!BS7="","",'各会計、関係団体の財政状況及び健全化判断比率'!BS7)</f>
        <v/>
      </c>
      <c r="CR34" s="350"/>
      <c r="CS34" s="350"/>
      <c r="CT34" s="350"/>
      <c r="CU34" s="350"/>
      <c r="CV34" s="350"/>
      <c r="CW34" s="350"/>
      <c r="CX34" s="350"/>
      <c r="CY34" s="350"/>
      <c r="CZ34" s="350"/>
      <c r="DA34" s="350"/>
      <c r="DB34" s="350"/>
      <c r="DC34" s="350"/>
      <c r="DD34" s="350"/>
      <c r="DE34" s="350"/>
      <c r="DG34" s="347" t="str">
        <f>IF('各会計、関係団体の財政状況及び健全化判断比率'!BR7="","",'各会計、関係団体の財政状況及び健全化判断比率'!BR7)</f>
        <v/>
      </c>
      <c r="DH34" s="347"/>
      <c r="DI34" s="197"/>
    </row>
    <row r="35" spans="1:113" ht="32.25" customHeight="1" x14ac:dyDescent="0.2">
      <c r="A35" s="170"/>
      <c r="B35" s="194"/>
      <c r="C35" s="349" t="str">
        <f>IF(E35="","",C34+1)</f>
        <v/>
      </c>
      <c r="D35" s="349"/>
      <c r="E35" s="350" t="str">
        <f>IF('各会計、関係団体の財政状況及び健全化判断比率'!B8="","",'各会計、関係団体の財政状況及び健全化判断比率'!B8)</f>
        <v/>
      </c>
      <c r="F35" s="350"/>
      <c r="G35" s="350"/>
      <c r="H35" s="350"/>
      <c r="I35" s="350"/>
      <c r="J35" s="350"/>
      <c r="K35" s="350"/>
      <c r="L35" s="350"/>
      <c r="M35" s="350"/>
      <c r="N35" s="350"/>
      <c r="O35" s="350"/>
      <c r="P35" s="350"/>
      <c r="Q35" s="350"/>
      <c r="R35" s="350"/>
      <c r="S35" s="350"/>
      <c r="T35" s="170"/>
      <c r="U35" s="349">
        <f>IF(W35="","",U34+1)</f>
        <v>3</v>
      </c>
      <c r="V35" s="349"/>
      <c r="W35" s="350" t="str">
        <f>IF('各会計、関係団体の財政状況及び健全化判断比率'!B29="","",'各会計、関係団体の財政状況及び健全化判断比率'!B29)</f>
        <v>介護保険特別会計</v>
      </c>
      <c r="X35" s="350"/>
      <c r="Y35" s="350"/>
      <c r="Z35" s="350"/>
      <c r="AA35" s="350"/>
      <c r="AB35" s="350"/>
      <c r="AC35" s="350"/>
      <c r="AD35" s="350"/>
      <c r="AE35" s="350"/>
      <c r="AF35" s="350"/>
      <c r="AG35" s="350"/>
      <c r="AH35" s="350"/>
      <c r="AI35" s="350"/>
      <c r="AJ35" s="350"/>
      <c r="AK35" s="350"/>
      <c r="AL35" s="170"/>
      <c r="AM35" s="349" t="str">
        <f t="shared" ref="AM35:AM43" si="0">IF(AO35="","",AM34+1)</f>
        <v/>
      </c>
      <c r="AN35" s="349"/>
      <c r="AO35" s="350"/>
      <c r="AP35" s="350"/>
      <c r="AQ35" s="350"/>
      <c r="AR35" s="350"/>
      <c r="AS35" s="350"/>
      <c r="AT35" s="350"/>
      <c r="AU35" s="350"/>
      <c r="AV35" s="350"/>
      <c r="AW35" s="350"/>
      <c r="AX35" s="350"/>
      <c r="AY35" s="350"/>
      <c r="AZ35" s="350"/>
      <c r="BA35" s="350"/>
      <c r="BB35" s="350"/>
      <c r="BC35" s="350"/>
      <c r="BD35" s="170"/>
      <c r="BE35" s="349" t="str">
        <f t="shared" ref="BE35:BE43" si="1">IF(BG35="","",BE34+1)</f>
        <v/>
      </c>
      <c r="BF35" s="349"/>
      <c r="BG35" s="350"/>
      <c r="BH35" s="350"/>
      <c r="BI35" s="350"/>
      <c r="BJ35" s="350"/>
      <c r="BK35" s="350"/>
      <c r="BL35" s="350"/>
      <c r="BM35" s="350"/>
      <c r="BN35" s="350"/>
      <c r="BO35" s="350"/>
      <c r="BP35" s="350"/>
      <c r="BQ35" s="350"/>
      <c r="BR35" s="350"/>
      <c r="BS35" s="350"/>
      <c r="BT35" s="350"/>
      <c r="BU35" s="350"/>
      <c r="BV35" s="170"/>
      <c r="BW35" s="349">
        <f t="shared" ref="BW35:BW43" si="2">IF(BY35="","",BW34+1)</f>
        <v>7</v>
      </c>
      <c r="BX35" s="349"/>
      <c r="BY35" s="350" t="str">
        <f>IF('各会計、関係団体の財政状況及び健全化判断比率'!B69="","",'各会計、関係団体の財政状況及び健全化判断比率'!B69)</f>
        <v>千葉県市町村総合事務組合（千葉県自治会館管理運営特別会計）</v>
      </c>
      <c r="BZ35" s="350"/>
      <c r="CA35" s="350"/>
      <c r="CB35" s="350"/>
      <c r="CC35" s="350"/>
      <c r="CD35" s="350"/>
      <c r="CE35" s="350"/>
      <c r="CF35" s="350"/>
      <c r="CG35" s="350"/>
      <c r="CH35" s="350"/>
      <c r="CI35" s="350"/>
      <c r="CJ35" s="350"/>
      <c r="CK35" s="350"/>
      <c r="CL35" s="350"/>
      <c r="CM35" s="350"/>
      <c r="CN35" s="170"/>
      <c r="CO35" s="349" t="str">
        <f t="shared" ref="CO35:CO43" si="3">IF(CQ35="","",CO34+1)</f>
        <v/>
      </c>
      <c r="CP35" s="349"/>
      <c r="CQ35" s="350" t="str">
        <f>IF('各会計、関係団体の財政状況及び健全化判断比率'!BS8="","",'各会計、関係団体の財政状況及び健全化判断比率'!BS8)</f>
        <v/>
      </c>
      <c r="CR35" s="350"/>
      <c r="CS35" s="350"/>
      <c r="CT35" s="350"/>
      <c r="CU35" s="350"/>
      <c r="CV35" s="350"/>
      <c r="CW35" s="350"/>
      <c r="CX35" s="350"/>
      <c r="CY35" s="350"/>
      <c r="CZ35" s="350"/>
      <c r="DA35" s="350"/>
      <c r="DB35" s="350"/>
      <c r="DC35" s="350"/>
      <c r="DD35" s="350"/>
      <c r="DE35" s="350"/>
      <c r="DG35" s="347" t="str">
        <f>IF('各会計、関係団体の財政状況及び健全化判断比率'!BR8="","",'各会計、関係団体の財政状況及び健全化判断比率'!BR8)</f>
        <v/>
      </c>
      <c r="DH35" s="347"/>
      <c r="DI35" s="197"/>
    </row>
    <row r="36" spans="1:113" ht="32.25" customHeight="1" x14ac:dyDescent="0.2">
      <c r="A36" s="170"/>
      <c r="B36" s="194"/>
      <c r="C36" s="349" t="str">
        <f>IF(E36="","",C35+1)</f>
        <v/>
      </c>
      <c r="D36" s="349"/>
      <c r="E36" s="350" t="str">
        <f>IF('各会計、関係団体の財政状況及び健全化判断比率'!B9="","",'各会計、関係団体の財政状況及び健全化判断比率'!B9)</f>
        <v/>
      </c>
      <c r="F36" s="350"/>
      <c r="G36" s="350"/>
      <c r="H36" s="350"/>
      <c r="I36" s="350"/>
      <c r="J36" s="350"/>
      <c r="K36" s="350"/>
      <c r="L36" s="350"/>
      <c r="M36" s="350"/>
      <c r="N36" s="350"/>
      <c r="O36" s="350"/>
      <c r="P36" s="350"/>
      <c r="Q36" s="350"/>
      <c r="R36" s="350"/>
      <c r="S36" s="350"/>
      <c r="T36" s="170"/>
      <c r="U36" s="349">
        <f t="shared" ref="U36:U43" si="4">IF(W36="","",U35+1)</f>
        <v>4</v>
      </c>
      <c r="V36" s="349"/>
      <c r="W36" s="350" t="str">
        <f>IF('各会計、関係団体の財政状況及び健全化判断比率'!B30="","",'各会計、関係団体の財政状況及び健全化判断比率'!B30)</f>
        <v>後期高齢者医療特別会計</v>
      </c>
      <c r="X36" s="350"/>
      <c r="Y36" s="350"/>
      <c r="Z36" s="350"/>
      <c r="AA36" s="350"/>
      <c r="AB36" s="350"/>
      <c r="AC36" s="350"/>
      <c r="AD36" s="350"/>
      <c r="AE36" s="350"/>
      <c r="AF36" s="350"/>
      <c r="AG36" s="350"/>
      <c r="AH36" s="350"/>
      <c r="AI36" s="350"/>
      <c r="AJ36" s="350"/>
      <c r="AK36" s="350"/>
      <c r="AL36" s="170"/>
      <c r="AM36" s="349" t="str">
        <f t="shared" si="0"/>
        <v/>
      </c>
      <c r="AN36" s="349"/>
      <c r="AO36" s="350"/>
      <c r="AP36" s="350"/>
      <c r="AQ36" s="350"/>
      <c r="AR36" s="350"/>
      <c r="AS36" s="350"/>
      <c r="AT36" s="350"/>
      <c r="AU36" s="350"/>
      <c r="AV36" s="350"/>
      <c r="AW36" s="350"/>
      <c r="AX36" s="350"/>
      <c r="AY36" s="350"/>
      <c r="AZ36" s="350"/>
      <c r="BA36" s="350"/>
      <c r="BB36" s="350"/>
      <c r="BC36" s="350"/>
      <c r="BD36" s="170"/>
      <c r="BE36" s="349" t="str">
        <f t="shared" si="1"/>
        <v/>
      </c>
      <c r="BF36" s="349"/>
      <c r="BG36" s="350"/>
      <c r="BH36" s="350"/>
      <c r="BI36" s="350"/>
      <c r="BJ36" s="350"/>
      <c r="BK36" s="350"/>
      <c r="BL36" s="350"/>
      <c r="BM36" s="350"/>
      <c r="BN36" s="350"/>
      <c r="BO36" s="350"/>
      <c r="BP36" s="350"/>
      <c r="BQ36" s="350"/>
      <c r="BR36" s="350"/>
      <c r="BS36" s="350"/>
      <c r="BT36" s="350"/>
      <c r="BU36" s="350"/>
      <c r="BV36" s="170"/>
      <c r="BW36" s="349">
        <f t="shared" si="2"/>
        <v>8</v>
      </c>
      <c r="BX36" s="349"/>
      <c r="BY36" s="350" t="str">
        <f>IF('各会計、関係団体の財政状況及び健全化判断比率'!B70="","",'各会計、関係団体の財政状況及び健全化判断比率'!B70)</f>
        <v>千葉県市町村総合事務組合（千葉県自治研修センター特別会計）</v>
      </c>
      <c r="BZ36" s="350"/>
      <c r="CA36" s="350"/>
      <c r="CB36" s="350"/>
      <c r="CC36" s="350"/>
      <c r="CD36" s="350"/>
      <c r="CE36" s="350"/>
      <c r="CF36" s="350"/>
      <c r="CG36" s="350"/>
      <c r="CH36" s="350"/>
      <c r="CI36" s="350"/>
      <c r="CJ36" s="350"/>
      <c r="CK36" s="350"/>
      <c r="CL36" s="350"/>
      <c r="CM36" s="350"/>
      <c r="CN36" s="170"/>
      <c r="CO36" s="349" t="str">
        <f t="shared" si="3"/>
        <v/>
      </c>
      <c r="CP36" s="349"/>
      <c r="CQ36" s="350" t="str">
        <f>IF('各会計、関係団体の財政状況及び健全化判断比率'!BS9="","",'各会計、関係団体の財政状況及び健全化判断比率'!BS9)</f>
        <v/>
      </c>
      <c r="CR36" s="350"/>
      <c r="CS36" s="350"/>
      <c r="CT36" s="350"/>
      <c r="CU36" s="350"/>
      <c r="CV36" s="350"/>
      <c r="CW36" s="350"/>
      <c r="CX36" s="350"/>
      <c r="CY36" s="350"/>
      <c r="CZ36" s="350"/>
      <c r="DA36" s="350"/>
      <c r="DB36" s="350"/>
      <c r="DC36" s="350"/>
      <c r="DD36" s="350"/>
      <c r="DE36" s="350"/>
      <c r="DG36" s="347" t="str">
        <f>IF('各会計、関係団体の財政状況及び健全化判断比率'!BR9="","",'各会計、関係団体の財政状況及び健全化判断比率'!BR9)</f>
        <v/>
      </c>
      <c r="DH36" s="347"/>
      <c r="DI36" s="197"/>
    </row>
    <row r="37" spans="1:113" ht="32.25" customHeight="1" x14ac:dyDescent="0.2">
      <c r="A37" s="170"/>
      <c r="B37" s="194"/>
      <c r="C37" s="349" t="str">
        <f>IF(E37="","",C36+1)</f>
        <v/>
      </c>
      <c r="D37" s="349"/>
      <c r="E37" s="350" t="str">
        <f>IF('各会計、関係団体の財政状況及び健全化判断比率'!B10="","",'各会計、関係団体の財政状況及び健全化判断比率'!B10)</f>
        <v/>
      </c>
      <c r="F37" s="350"/>
      <c r="G37" s="350"/>
      <c r="H37" s="350"/>
      <c r="I37" s="350"/>
      <c r="J37" s="350"/>
      <c r="K37" s="350"/>
      <c r="L37" s="350"/>
      <c r="M37" s="350"/>
      <c r="N37" s="350"/>
      <c r="O37" s="350"/>
      <c r="P37" s="350"/>
      <c r="Q37" s="350"/>
      <c r="R37" s="350"/>
      <c r="S37" s="350"/>
      <c r="T37" s="170"/>
      <c r="U37" s="349" t="str">
        <f t="shared" si="4"/>
        <v/>
      </c>
      <c r="V37" s="349"/>
      <c r="W37" s="350"/>
      <c r="X37" s="350"/>
      <c r="Y37" s="350"/>
      <c r="Z37" s="350"/>
      <c r="AA37" s="350"/>
      <c r="AB37" s="350"/>
      <c r="AC37" s="350"/>
      <c r="AD37" s="350"/>
      <c r="AE37" s="350"/>
      <c r="AF37" s="350"/>
      <c r="AG37" s="350"/>
      <c r="AH37" s="350"/>
      <c r="AI37" s="350"/>
      <c r="AJ37" s="350"/>
      <c r="AK37" s="350"/>
      <c r="AL37" s="170"/>
      <c r="AM37" s="349" t="str">
        <f t="shared" si="0"/>
        <v/>
      </c>
      <c r="AN37" s="349"/>
      <c r="AO37" s="350"/>
      <c r="AP37" s="350"/>
      <c r="AQ37" s="350"/>
      <c r="AR37" s="350"/>
      <c r="AS37" s="350"/>
      <c r="AT37" s="350"/>
      <c r="AU37" s="350"/>
      <c r="AV37" s="350"/>
      <c r="AW37" s="350"/>
      <c r="AX37" s="350"/>
      <c r="AY37" s="350"/>
      <c r="AZ37" s="350"/>
      <c r="BA37" s="350"/>
      <c r="BB37" s="350"/>
      <c r="BC37" s="350"/>
      <c r="BD37" s="170"/>
      <c r="BE37" s="349" t="str">
        <f t="shared" si="1"/>
        <v/>
      </c>
      <c r="BF37" s="349"/>
      <c r="BG37" s="350"/>
      <c r="BH37" s="350"/>
      <c r="BI37" s="350"/>
      <c r="BJ37" s="350"/>
      <c r="BK37" s="350"/>
      <c r="BL37" s="350"/>
      <c r="BM37" s="350"/>
      <c r="BN37" s="350"/>
      <c r="BO37" s="350"/>
      <c r="BP37" s="350"/>
      <c r="BQ37" s="350"/>
      <c r="BR37" s="350"/>
      <c r="BS37" s="350"/>
      <c r="BT37" s="350"/>
      <c r="BU37" s="350"/>
      <c r="BV37" s="170"/>
      <c r="BW37" s="349">
        <f t="shared" si="2"/>
        <v>9</v>
      </c>
      <c r="BX37" s="349"/>
      <c r="BY37" s="350" t="str">
        <f>IF('各会計、関係団体の財政状況及び健全化判断比率'!B71="","",'各会計、関係団体の財政状況及び健全化判断比率'!B71)</f>
        <v>千葉県市町村総合事務組合（千葉県市町村交通災害共済特別会計）</v>
      </c>
      <c r="BZ37" s="350"/>
      <c r="CA37" s="350"/>
      <c r="CB37" s="350"/>
      <c r="CC37" s="350"/>
      <c r="CD37" s="350"/>
      <c r="CE37" s="350"/>
      <c r="CF37" s="350"/>
      <c r="CG37" s="350"/>
      <c r="CH37" s="350"/>
      <c r="CI37" s="350"/>
      <c r="CJ37" s="350"/>
      <c r="CK37" s="350"/>
      <c r="CL37" s="350"/>
      <c r="CM37" s="350"/>
      <c r="CN37" s="170"/>
      <c r="CO37" s="349" t="str">
        <f t="shared" si="3"/>
        <v/>
      </c>
      <c r="CP37" s="349"/>
      <c r="CQ37" s="350" t="str">
        <f>IF('各会計、関係団体の財政状況及び健全化判断比率'!BS10="","",'各会計、関係団体の財政状況及び健全化判断比率'!BS10)</f>
        <v/>
      </c>
      <c r="CR37" s="350"/>
      <c r="CS37" s="350"/>
      <c r="CT37" s="350"/>
      <c r="CU37" s="350"/>
      <c r="CV37" s="350"/>
      <c r="CW37" s="350"/>
      <c r="CX37" s="350"/>
      <c r="CY37" s="350"/>
      <c r="CZ37" s="350"/>
      <c r="DA37" s="350"/>
      <c r="DB37" s="350"/>
      <c r="DC37" s="350"/>
      <c r="DD37" s="350"/>
      <c r="DE37" s="350"/>
      <c r="DG37" s="347" t="str">
        <f>IF('各会計、関係団体の財政状況及び健全化判断比率'!BR10="","",'各会計、関係団体の財政状況及び健全化判断比率'!BR10)</f>
        <v/>
      </c>
      <c r="DH37" s="347"/>
      <c r="DI37" s="197"/>
    </row>
    <row r="38" spans="1:113" ht="32.25" customHeight="1" x14ac:dyDescent="0.2">
      <c r="A38" s="170"/>
      <c r="B38" s="194"/>
      <c r="C38" s="349" t="str">
        <f t="shared" ref="C38:C43" si="5">IF(E38="","",C37+1)</f>
        <v/>
      </c>
      <c r="D38" s="349"/>
      <c r="E38" s="350" t="str">
        <f>IF('各会計、関係団体の財政状況及び健全化判断比率'!B11="","",'各会計、関係団体の財政状況及び健全化判断比率'!B11)</f>
        <v/>
      </c>
      <c r="F38" s="350"/>
      <c r="G38" s="350"/>
      <c r="H38" s="350"/>
      <c r="I38" s="350"/>
      <c r="J38" s="350"/>
      <c r="K38" s="350"/>
      <c r="L38" s="350"/>
      <c r="M38" s="350"/>
      <c r="N38" s="350"/>
      <c r="O38" s="350"/>
      <c r="P38" s="350"/>
      <c r="Q38" s="350"/>
      <c r="R38" s="350"/>
      <c r="S38" s="350"/>
      <c r="T38" s="170"/>
      <c r="U38" s="349" t="str">
        <f t="shared" si="4"/>
        <v/>
      </c>
      <c r="V38" s="349"/>
      <c r="W38" s="350"/>
      <c r="X38" s="350"/>
      <c r="Y38" s="350"/>
      <c r="Z38" s="350"/>
      <c r="AA38" s="350"/>
      <c r="AB38" s="350"/>
      <c r="AC38" s="350"/>
      <c r="AD38" s="350"/>
      <c r="AE38" s="350"/>
      <c r="AF38" s="350"/>
      <c r="AG38" s="350"/>
      <c r="AH38" s="350"/>
      <c r="AI38" s="350"/>
      <c r="AJ38" s="350"/>
      <c r="AK38" s="350"/>
      <c r="AL38" s="170"/>
      <c r="AM38" s="349" t="str">
        <f t="shared" si="0"/>
        <v/>
      </c>
      <c r="AN38" s="349"/>
      <c r="AO38" s="350"/>
      <c r="AP38" s="350"/>
      <c r="AQ38" s="350"/>
      <c r="AR38" s="350"/>
      <c r="AS38" s="350"/>
      <c r="AT38" s="350"/>
      <c r="AU38" s="350"/>
      <c r="AV38" s="350"/>
      <c r="AW38" s="350"/>
      <c r="AX38" s="350"/>
      <c r="AY38" s="350"/>
      <c r="AZ38" s="350"/>
      <c r="BA38" s="350"/>
      <c r="BB38" s="350"/>
      <c r="BC38" s="350"/>
      <c r="BD38" s="170"/>
      <c r="BE38" s="349" t="str">
        <f t="shared" si="1"/>
        <v/>
      </c>
      <c r="BF38" s="349"/>
      <c r="BG38" s="350"/>
      <c r="BH38" s="350"/>
      <c r="BI38" s="350"/>
      <c r="BJ38" s="350"/>
      <c r="BK38" s="350"/>
      <c r="BL38" s="350"/>
      <c r="BM38" s="350"/>
      <c r="BN38" s="350"/>
      <c r="BO38" s="350"/>
      <c r="BP38" s="350"/>
      <c r="BQ38" s="350"/>
      <c r="BR38" s="350"/>
      <c r="BS38" s="350"/>
      <c r="BT38" s="350"/>
      <c r="BU38" s="350"/>
      <c r="BV38" s="170"/>
      <c r="BW38" s="349">
        <f t="shared" si="2"/>
        <v>10</v>
      </c>
      <c r="BX38" s="349"/>
      <c r="BY38" s="350" t="str">
        <f>IF('各会計、関係団体の財政状況及び健全化判断比率'!B72="","",'各会計、関係団体の財政状況及び健全化判断比率'!B72)</f>
        <v>夷隅郡市広域市町村圏事務組合（一般会計）</v>
      </c>
      <c r="BZ38" s="350"/>
      <c r="CA38" s="350"/>
      <c r="CB38" s="350"/>
      <c r="CC38" s="350"/>
      <c r="CD38" s="350"/>
      <c r="CE38" s="350"/>
      <c r="CF38" s="350"/>
      <c r="CG38" s="350"/>
      <c r="CH38" s="350"/>
      <c r="CI38" s="350"/>
      <c r="CJ38" s="350"/>
      <c r="CK38" s="350"/>
      <c r="CL38" s="350"/>
      <c r="CM38" s="350"/>
      <c r="CN38" s="170"/>
      <c r="CO38" s="349" t="str">
        <f t="shared" si="3"/>
        <v/>
      </c>
      <c r="CP38" s="349"/>
      <c r="CQ38" s="350" t="str">
        <f>IF('各会計、関係団体の財政状況及び健全化判断比率'!BS11="","",'各会計、関係団体の財政状況及び健全化判断比率'!BS11)</f>
        <v/>
      </c>
      <c r="CR38" s="350"/>
      <c r="CS38" s="350"/>
      <c r="CT38" s="350"/>
      <c r="CU38" s="350"/>
      <c r="CV38" s="350"/>
      <c r="CW38" s="350"/>
      <c r="CX38" s="350"/>
      <c r="CY38" s="350"/>
      <c r="CZ38" s="350"/>
      <c r="DA38" s="350"/>
      <c r="DB38" s="350"/>
      <c r="DC38" s="350"/>
      <c r="DD38" s="350"/>
      <c r="DE38" s="350"/>
      <c r="DG38" s="347" t="str">
        <f>IF('各会計、関係団体の財政状況及び健全化判断比率'!BR11="","",'各会計、関係団体の財政状況及び健全化判断比率'!BR11)</f>
        <v/>
      </c>
      <c r="DH38" s="347"/>
      <c r="DI38" s="197"/>
    </row>
    <row r="39" spans="1:113" ht="32.25" customHeight="1" x14ac:dyDescent="0.2">
      <c r="A39" s="170"/>
      <c r="B39" s="194"/>
      <c r="C39" s="349" t="str">
        <f t="shared" si="5"/>
        <v/>
      </c>
      <c r="D39" s="349"/>
      <c r="E39" s="350" t="str">
        <f>IF('各会計、関係団体の財政状況及び健全化判断比率'!B12="","",'各会計、関係団体の財政状況及び健全化判断比率'!B12)</f>
        <v/>
      </c>
      <c r="F39" s="350"/>
      <c r="G39" s="350"/>
      <c r="H39" s="350"/>
      <c r="I39" s="350"/>
      <c r="J39" s="350"/>
      <c r="K39" s="350"/>
      <c r="L39" s="350"/>
      <c r="M39" s="350"/>
      <c r="N39" s="350"/>
      <c r="O39" s="350"/>
      <c r="P39" s="350"/>
      <c r="Q39" s="350"/>
      <c r="R39" s="350"/>
      <c r="S39" s="350"/>
      <c r="T39" s="170"/>
      <c r="U39" s="349" t="str">
        <f t="shared" si="4"/>
        <v/>
      </c>
      <c r="V39" s="349"/>
      <c r="W39" s="350"/>
      <c r="X39" s="350"/>
      <c r="Y39" s="350"/>
      <c r="Z39" s="350"/>
      <c r="AA39" s="350"/>
      <c r="AB39" s="350"/>
      <c r="AC39" s="350"/>
      <c r="AD39" s="350"/>
      <c r="AE39" s="350"/>
      <c r="AF39" s="350"/>
      <c r="AG39" s="350"/>
      <c r="AH39" s="350"/>
      <c r="AI39" s="350"/>
      <c r="AJ39" s="350"/>
      <c r="AK39" s="350"/>
      <c r="AL39" s="170"/>
      <c r="AM39" s="349" t="str">
        <f t="shared" si="0"/>
        <v/>
      </c>
      <c r="AN39" s="349"/>
      <c r="AO39" s="350"/>
      <c r="AP39" s="350"/>
      <c r="AQ39" s="350"/>
      <c r="AR39" s="350"/>
      <c r="AS39" s="350"/>
      <c r="AT39" s="350"/>
      <c r="AU39" s="350"/>
      <c r="AV39" s="350"/>
      <c r="AW39" s="350"/>
      <c r="AX39" s="350"/>
      <c r="AY39" s="350"/>
      <c r="AZ39" s="350"/>
      <c r="BA39" s="350"/>
      <c r="BB39" s="350"/>
      <c r="BC39" s="350"/>
      <c r="BD39" s="170"/>
      <c r="BE39" s="349" t="str">
        <f t="shared" si="1"/>
        <v/>
      </c>
      <c r="BF39" s="349"/>
      <c r="BG39" s="350"/>
      <c r="BH39" s="350"/>
      <c r="BI39" s="350"/>
      <c r="BJ39" s="350"/>
      <c r="BK39" s="350"/>
      <c r="BL39" s="350"/>
      <c r="BM39" s="350"/>
      <c r="BN39" s="350"/>
      <c r="BO39" s="350"/>
      <c r="BP39" s="350"/>
      <c r="BQ39" s="350"/>
      <c r="BR39" s="350"/>
      <c r="BS39" s="350"/>
      <c r="BT39" s="350"/>
      <c r="BU39" s="350"/>
      <c r="BV39" s="170"/>
      <c r="BW39" s="349">
        <f t="shared" si="2"/>
        <v>11</v>
      </c>
      <c r="BX39" s="349"/>
      <c r="BY39" s="350" t="str">
        <f>IF('各会計、関係団体の財政状況及び健全化判断比率'!B73="","",'各会計、関係団体の財政状況及び健全化判断比率'!B73)</f>
        <v>南房総広域水道企業団（水道事業用水供給事業）</v>
      </c>
      <c r="BZ39" s="350"/>
      <c r="CA39" s="350"/>
      <c r="CB39" s="350"/>
      <c r="CC39" s="350"/>
      <c r="CD39" s="350"/>
      <c r="CE39" s="350"/>
      <c r="CF39" s="350"/>
      <c r="CG39" s="350"/>
      <c r="CH39" s="350"/>
      <c r="CI39" s="350"/>
      <c r="CJ39" s="350"/>
      <c r="CK39" s="350"/>
      <c r="CL39" s="350"/>
      <c r="CM39" s="350"/>
      <c r="CN39" s="170"/>
      <c r="CO39" s="349" t="str">
        <f t="shared" si="3"/>
        <v/>
      </c>
      <c r="CP39" s="349"/>
      <c r="CQ39" s="350" t="str">
        <f>IF('各会計、関係団体の財政状況及び健全化判断比率'!BS12="","",'各会計、関係団体の財政状況及び健全化判断比率'!BS12)</f>
        <v/>
      </c>
      <c r="CR39" s="350"/>
      <c r="CS39" s="350"/>
      <c r="CT39" s="350"/>
      <c r="CU39" s="350"/>
      <c r="CV39" s="350"/>
      <c r="CW39" s="350"/>
      <c r="CX39" s="350"/>
      <c r="CY39" s="350"/>
      <c r="CZ39" s="350"/>
      <c r="DA39" s="350"/>
      <c r="DB39" s="350"/>
      <c r="DC39" s="350"/>
      <c r="DD39" s="350"/>
      <c r="DE39" s="350"/>
      <c r="DG39" s="347" t="str">
        <f>IF('各会計、関係団体の財政状況及び健全化判断比率'!BR12="","",'各会計、関係団体の財政状況及び健全化判断比率'!BR12)</f>
        <v/>
      </c>
      <c r="DH39" s="347"/>
      <c r="DI39" s="197"/>
    </row>
    <row r="40" spans="1:113" ht="32.25" customHeight="1" x14ac:dyDescent="0.2">
      <c r="A40" s="170"/>
      <c r="B40" s="194"/>
      <c r="C40" s="349" t="str">
        <f t="shared" si="5"/>
        <v/>
      </c>
      <c r="D40" s="349"/>
      <c r="E40" s="350" t="str">
        <f>IF('各会計、関係団体の財政状況及び健全化判断比率'!B13="","",'各会計、関係団体の財政状況及び健全化判断比率'!B13)</f>
        <v/>
      </c>
      <c r="F40" s="350"/>
      <c r="G40" s="350"/>
      <c r="H40" s="350"/>
      <c r="I40" s="350"/>
      <c r="J40" s="350"/>
      <c r="K40" s="350"/>
      <c r="L40" s="350"/>
      <c r="M40" s="350"/>
      <c r="N40" s="350"/>
      <c r="O40" s="350"/>
      <c r="P40" s="350"/>
      <c r="Q40" s="350"/>
      <c r="R40" s="350"/>
      <c r="S40" s="350"/>
      <c r="T40" s="170"/>
      <c r="U40" s="349" t="str">
        <f t="shared" si="4"/>
        <v/>
      </c>
      <c r="V40" s="349"/>
      <c r="W40" s="350"/>
      <c r="X40" s="350"/>
      <c r="Y40" s="350"/>
      <c r="Z40" s="350"/>
      <c r="AA40" s="350"/>
      <c r="AB40" s="350"/>
      <c r="AC40" s="350"/>
      <c r="AD40" s="350"/>
      <c r="AE40" s="350"/>
      <c r="AF40" s="350"/>
      <c r="AG40" s="350"/>
      <c r="AH40" s="350"/>
      <c r="AI40" s="350"/>
      <c r="AJ40" s="350"/>
      <c r="AK40" s="350"/>
      <c r="AL40" s="170"/>
      <c r="AM40" s="349" t="str">
        <f t="shared" si="0"/>
        <v/>
      </c>
      <c r="AN40" s="349"/>
      <c r="AO40" s="350"/>
      <c r="AP40" s="350"/>
      <c r="AQ40" s="350"/>
      <c r="AR40" s="350"/>
      <c r="AS40" s="350"/>
      <c r="AT40" s="350"/>
      <c r="AU40" s="350"/>
      <c r="AV40" s="350"/>
      <c r="AW40" s="350"/>
      <c r="AX40" s="350"/>
      <c r="AY40" s="350"/>
      <c r="AZ40" s="350"/>
      <c r="BA40" s="350"/>
      <c r="BB40" s="350"/>
      <c r="BC40" s="350"/>
      <c r="BD40" s="170"/>
      <c r="BE40" s="349" t="str">
        <f t="shared" si="1"/>
        <v/>
      </c>
      <c r="BF40" s="349"/>
      <c r="BG40" s="350"/>
      <c r="BH40" s="350"/>
      <c r="BI40" s="350"/>
      <c r="BJ40" s="350"/>
      <c r="BK40" s="350"/>
      <c r="BL40" s="350"/>
      <c r="BM40" s="350"/>
      <c r="BN40" s="350"/>
      <c r="BO40" s="350"/>
      <c r="BP40" s="350"/>
      <c r="BQ40" s="350"/>
      <c r="BR40" s="350"/>
      <c r="BS40" s="350"/>
      <c r="BT40" s="350"/>
      <c r="BU40" s="350"/>
      <c r="BV40" s="170"/>
      <c r="BW40" s="349">
        <f t="shared" si="2"/>
        <v>12</v>
      </c>
      <c r="BX40" s="349"/>
      <c r="BY40" s="350" t="str">
        <f>IF('各会計、関係団体の財政状況及び健全化判断比率'!B74="","",'各会計、関係団体の財政状況及び健全化判断比率'!B74)</f>
        <v>国保国吉病院組合（国保国吉病院事業会計）</v>
      </c>
      <c r="BZ40" s="350"/>
      <c r="CA40" s="350"/>
      <c r="CB40" s="350"/>
      <c r="CC40" s="350"/>
      <c r="CD40" s="350"/>
      <c r="CE40" s="350"/>
      <c r="CF40" s="350"/>
      <c r="CG40" s="350"/>
      <c r="CH40" s="350"/>
      <c r="CI40" s="350"/>
      <c r="CJ40" s="350"/>
      <c r="CK40" s="350"/>
      <c r="CL40" s="350"/>
      <c r="CM40" s="350"/>
      <c r="CN40" s="170"/>
      <c r="CO40" s="349" t="str">
        <f t="shared" si="3"/>
        <v/>
      </c>
      <c r="CP40" s="349"/>
      <c r="CQ40" s="350" t="str">
        <f>IF('各会計、関係団体の財政状況及び健全化判断比率'!BS13="","",'各会計、関係団体の財政状況及び健全化判断比率'!BS13)</f>
        <v/>
      </c>
      <c r="CR40" s="350"/>
      <c r="CS40" s="350"/>
      <c r="CT40" s="350"/>
      <c r="CU40" s="350"/>
      <c r="CV40" s="350"/>
      <c r="CW40" s="350"/>
      <c r="CX40" s="350"/>
      <c r="CY40" s="350"/>
      <c r="CZ40" s="350"/>
      <c r="DA40" s="350"/>
      <c r="DB40" s="350"/>
      <c r="DC40" s="350"/>
      <c r="DD40" s="350"/>
      <c r="DE40" s="350"/>
      <c r="DG40" s="347" t="str">
        <f>IF('各会計、関係団体の財政状況及び健全化判断比率'!BR13="","",'各会計、関係団体の財政状況及び健全化判断比率'!BR13)</f>
        <v/>
      </c>
      <c r="DH40" s="347"/>
      <c r="DI40" s="197"/>
    </row>
    <row r="41" spans="1:113" ht="32.25" customHeight="1" x14ac:dyDescent="0.2">
      <c r="A41" s="170"/>
      <c r="B41" s="194"/>
      <c r="C41" s="349" t="str">
        <f t="shared" si="5"/>
        <v/>
      </c>
      <c r="D41" s="349"/>
      <c r="E41" s="350" t="str">
        <f>IF('各会計、関係団体の財政状況及び健全化判断比率'!B14="","",'各会計、関係団体の財政状況及び健全化判断比率'!B14)</f>
        <v/>
      </c>
      <c r="F41" s="350"/>
      <c r="G41" s="350"/>
      <c r="H41" s="350"/>
      <c r="I41" s="350"/>
      <c r="J41" s="350"/>
      <c r="K41" s="350"/>
      <c r="L41" s="350"/>
      <c r="M41" s="350"/>
      <c r="N41" s="350"/>
      <c r="O41" s="350"/>
      <c r="P41" s="350"/>
      <c r="Q41" s="350"/>
      <c r="R41" s="350"/>
      <c r="S41" s="350"/>
      <c r="T41" s="170"/>
      <c r="U41" s="349" t="str">
        <f t="shared" si="4"/>
        <v/>
      </c>
      <c r="V41" s="349"/>
      <c r="W41" s="350"/>
      <c r="X41" s="350"/>
      <c r="Y41" s="350"/>
      <c r="Z41" s="350"/>
      <c r="AA41" s="350"/>
      <c r="AB41" s="350"/>
      <c r="AC41" s="350"/>
      <c r="AD41" s="350"/>
      <c r="AE41" s="350"/>
      <c r="AF41" s="350"/>
      <c r="AG41" s="350"/>
      <c r="AH41" s="350"/>
      <c r="AI41" s="350"/>
      <c r="AJ41" s="350"/>
      <c r="AK41" s="350"/>
      <c r="AL41" s="170"/>
      <c r="AM41" s="349" t="str">
        <f t="shared" si="0"/>
        <v/>
      </c>
      <c r="AN41" s="349"/>
      <c r="AO41" s="350"/>
      <c r="AP41" s="350"/>
      <c r="AQ41" s="350"/>
      <c r="AR41" s="350"/>
      <c r="AS41" s="350"/>
      <c r="AT41" s="350"/>
      <c r="AU41" s="350"/>
      <c r="AV41" s="350"/>
      <c r="AW41" s="350"/>
      <c r="AX41" s="350"/>
      <c r="AY41" s="350"/>
      <c r="AZ41" s="350"/>
      <c r="BA41" s="350"/>
      <c r="BB41" s="350"/>
      <c r="BC41" s="350"/>
      <c r="BD41" s="170"/>
      <c r="BE41" s="349" t="str">
        <f t="shared" si="1"/>
        <v/>
      </c>
      <c r="BF41" s="349"/>
      <c r="BG41" s="350"/>
      <c r="BH41" s="350"/>
      <c r="BI41" s="350"/>
      <c r="BJ41" s="350"/>
      <c r="BK41" s="350"/>
      <c r="BL41" s="350"/>
      <c r="BM41" s="350"/>
      <c r="BN41" s="350"/>
      <c r="BO41" s="350"/>
      <c r="BP41" s="350"/>
      <c r="BQ41" s="350"/>
      <c r="BR41" s="350"/>
      <c r="BS41" s="350"/>
      <c r="BT41" s="350"/>
      <c r="BU41" s="350"/>
      <c r="BV41" s="170"/>
      <c r="BW41" s="349">
        <f t="shared" si="2"/>
        <v>13</v>
      </c>
      <c r="BX41" s="349"/>
      <c r="BY41" s="350" t="str">
        <f>IF('各会計、関係団体の財政状況及び健全化判断比率'!B75="","",'各会計、関係団体の財政状況及び健全化判断比率'!B75)</f>
        <v>布施学校組合（布施学校組合会計）</v>
      </c>
      <c r="BZ41" s="350"/>
      <c r="CA41" s="350"/>
      <c r="CB41" s="350"/>
      <c r="CC41" s="350"/>
      <c r="CD41" s="350"/>
      <c r="CE41" s="350"/>
      <c r="CF41" s="350"/>
      <c r="CG41" s="350"/>
      <c r="CH41" s="350"/>
      <c r="CI41" s="350"/>
      <c r="CJ41" s="350"/>
      <c r="CK41" s="350"/>
      <c r="CL41" s="350"/>
      <c r="CM41" s="350"/>
      <c r="CN41" s="170"/>
      <c r="CO41" s="349" t="str">
        <f t="shared" si="3"/>
        <v/>
      </c>
      <c r="CP41" s="349"/>
      <c r="CQ41" s="350" t="str">
        <f>IF('各会計、関係団体の財政状況及び健全化判断比率'!BS14="","",'各会計、関係団体の財政状況及び健全化判断比率'!BS14)</f>
        <v/>
      </c>
      <c r="CR41" s="350"/>
      <c r="CS41" s="350"/>
      <c r="CT41" s="350"/>
      <c r="CU41" s="350"/>
      <c r="CV41" s="350"/>
      <c r="CW41" s="350"/>
      <c r="CX41" s="350"/>
      <c r="CY41" s="350"/>
      <c r="CZ41" s="350"/>
      <c r="DA41" s="350"/>
      <c r="DB41" s="350"/>
      <c r="DC41" s="350"/>
      <c r="DD41" s="350"/>
      <c r="DE41" s="350"/>
      <c r="DG41" s="347" t="str">
        <f>IF('各会計、関係団体の財政状況及び健全化判断比率'!BR14="","",'各会計、関係団体の財政状況及び健全化判断比率'!BR14)</f>
        <v/>
      </c>
      <c r="DH41" s="347"/>
      <c r="DI41" s="197"/>
    </row>
    <row r="42" spans="1:113" ht="32.25" customHeight="1" x14ac:dyDescent="0.2">
      <c r="B42" s="194"/>
      <c r="C42" s="349" t="str">
        <f t="shared" si="5"/>
        <v/>
      </c>
      <c r="D42" s="349"/>
      <c r="E42" s="350" t="str">
        <f>IF('各会計、関係団体の財政状況及び健全化判断比率'!B15="","",'各会計、関係団体の財政状況及び健全化判断比率'!B15)</f>
        <v/>
      </c>
      <c r="F42" s="350"/>
      <c r="G42" s="350"/>
      <c r="H42" s="350"/>
      <c r="I42" s="350"/>
      <c r="J42" s="350"/>
      <c r="K42" s="350"/>
      <c r="L42" s="350"/>
      <c r="M42" s="350"/>
      <c r="N42" s="350"/>
      <c r="O42" s="350"/>
      <c r="P42" s="350"/>
      <c r="Q42" s="350"/>
      <c r="R42" s="350"/>
      <c r="S42" s="350"/>
      <c r="T42" s="170"/>
      <c r="U42" s="349" t="str">
        <f t="shared" si="4"/>
        <v/>
      </c>
      <c r="V42" s="349"/>
      <c r="W42" s="350"/>
      <c r="X42" s="350"/>
      <c r="Y42" s="350"/>
      <c r="Z42" s="350"/>
      <c r="AA42" s="350"/>
      <c r="AB42" s="350"/>
      <c r="AC42" s="350"/>
      <c r="AD42" s="350"/>
      <c r="AE42" s="350"/>
      <c r="AF42" s="350"/>
      <c r="AG42" s="350"/>
      <c r="AH42" s="350"/>
      <c r="AI42" s="350"/>
      <c r="AJ42" s="350"/>
      <c r="AK42" s="350"/>
      <c r="AL42" s="170"/>
      <c r="AM42" s="349" t="str">
        <f t="shared" si="0"/>
        <v/>
      </c>
      <c r="AN42" s="349"/>
      <c r="AO42" s="350"/>
      <c r="AP42" s="350"/>
      <c r="AQ42" s="350"/>
      <c r="AR42" s="350"/>
      <c r="AS42" s="350"/>
      <c r="AT42" s="350"/>
      <c r="AU42" s="350"/>
      <c r="AV42" s="350"/>
      <c r="AW42" s="350"/>
      <c r="AX42" s="350"/>
      <c r="AY42" s="350"/>
      <c r="AZ42" s="350"/>
      <c r="BA42" s="350"/>
      <c r="BB42" s="350"/>
      <c r="BC42" s="350"/>
      <c r="BD42" s="170"/>
      <c r="BE42" s="349" t="str">
        <f t="shared" si="1"/>
        <v/>
      </c>
      <c r="BF42" s="349"/>
      <c r="BG42" s="350"/>
      <c r="BH42" s="350"/>
      <c r="BI42" s="350"/>
      <c r="BJ42" s="350"/>
      <c r="BK42" s="350"/>
      <c r="BL42" s="350"/>
      <c r="BM42" s="350"/>
      <c r="BN42" s="350"/>
      <c r="BO42" s="350"/>
      <c r="BP42" s="350"/>
      <c r="BQ42" s="350"/>
      <c r="BR42" s="350"/>
      <c r="BS42" s="350"/>
      <c r="BT42" s="350"/>
      <c r="BU42" s="350"/>
      <c r="BV42" s="170"/>
      <c r="BW42" s="349">
        <f t="shared" si="2"/>
        <v>14</v>
      </c>
      <c r="BX42" s="349"/>
      <c r="BY42" s="350" t="str">
        <f>IF('各会計、関係団体の財政状況及び健全化判断比率'!B76="","",'各会計、関係団体の財政状況及び健全化判断比率'!B76)</f>
        <v>夷隅環境衛生組合（一般会計）</v>
      </c>
      <c r="BZ42" s="350"/>
      <c r="CA42" s="350"/>
      <c r="CB42" s="350"/>
      <c r="CC42" s="350"/>
      <c r="CD42" s="350"/>
      <c r="CE42" s="350"/>
      <c r="CF42" s="350"/>
      <c r="CG42" s="350"/>
      <c r="CH42" s="350"/>
      <c r="CI42" s="350"/>
      <c r="CJ42" s="350"/>
      <c r="CK42" s="350"/>
      <c r="CL42" s="350"/>
      <c r="CM42" s="350"/>
      <c r="CN42" s="170"/>
      <c r="CO42" s="349" t="str">
        <f t="shared" si="3"/>
        <v/>
      </c>
      <c r="CP42" s="349"/>
      <c r="CQ42" s="350" t="str">
        <f>IF('各会計、関係団体の財政状況及び健全化判断比率'!BS15="","",'各会計、関係団体の財政状況及び健全化判断比率'!BS15)</f>
        <v/>
      </c>
      <c r="CR42" s="350"/>
      <c r="CS42" s="350"/>
      <c r="CT42" s="350"/>
      <c r="CU42" s="350"/>
      <c r="CV42" s="350"/>
      <c r="CW42" s="350"/>
      <c r="CX42" s="350"/>
      <c r="CY42" s="350"/>
      <c r="CZ42" s="350"/>
      <c r="DA42" s="350"/>
      <c r="DB42" s="350"/>
      <c r="DC42" s="350"/>
      <c r="DD42" s="350"/>
      <c r="DE42" s="350"/>
      <c r="DG42" s="347" t="str">
        <f>IF('各会計、関係団体の財政状況及び健全化判断比率'!BR15="","",'各会計、関係団体の財政状況及び健全化判断比率'!BR15)</f>
        <v/>
      </c>
      <c r="DH42" s="347"/>
      <c r="DI42" s="197"/>
    </row>
    <row r="43" spans="1:113" ht="32.25" customHeight="1" x14ac:dyDescent="0.2">
      <c r="B43" s="194"/>
      <c r="C43" s="349" t="str">
        <f t="shared" si="5"/>
        <v/>
      </c>
      <c r="D43" s="349"/>
      <c r="E43" s="350" t="str">
        <f>IF('各会計、関係団体の財政状況及び健全化判断比率'!B16="","",'各会計、関係団体の財政状況及び健全化判断比率'!B16)</f>
        <v/>
      </c>
      <c r="F43" s="350"/>
      <c r="G43" s="350"/>
      <c r="H43" s="350"/>
      <c r="I43" s="350"/>
      <c r="J43" s="350"/>
      <c r="K43" s="350"/>
      <c r="L43" s="350"/>
      <c r="M43" s="350"/>
      <c r="N43" s="350"/>
      <c r="O43" s="350"/>
      <c r="P43" s="350"/>
      <c r="Q43" s="350"/>
      <c r="R43" s="350"/>
      <c r="S43" s="350"/>
      <c r="T43" s="170"/>
      <c r="U43" s="349" t="str">
        <f t="shared" si="4"/>
        <v/>
      </c>
      <c r="V43" s="349"/>
      <c r="W43" s="350"/>
      <c r="X43" s="350"/>
      <c r="Y43" s="350"/>
      <c r="Z43" s="350"/>
      <c r="AA43" s="350"/>
      <c r="AB43" s="350"/>
      <c r="AC43" s="350"/>
      <c r="AD43" s="350"/>
      <c r="AE43" s="350"/>
      <c r="AF43" s="350"/>
      <c r="AG43" s="350"/>
      <c r="AH43" s="350"/>
      <c r="AI43" s="350"/>
      <c r="AJ43" s="350"/>
      <c r="AK43" s="350"/>
      <c r="AL43" s="170"/>
      <c r="AM43" s="349" t="str">
        <f t="shared" si="0"/>
        <v/>
      </c>
      <c r="AN43" s="349"/>
      <c r="AO43" s="350"/>
      <c r="AP43" s="350"/>
      <c r="AQ43" s="350"/>
      <c r="AR43" s="350"/>
      <c r="AS43" s="350"/>
      <c r="AT43" s="350"/>
      <c r="AU43" s="350"/>
      <c r="AV43" s="350"/>
      <c r="AW43" s="350"/>
      <c r="AX43" s="350"/>
      <c r="AY43" s="350"/>
      <c r="AZ43" s="350"/>
      <c r="BA43" s="350"/>
      <c r="BB43" s="350"/>
      <c r="BC43" s="350"/>
      <c r="BD43" s="170"/>
      <c r="BE43" s="349" t="str">
        <f t="shared" si="1"/>
        <v/>
      </c>
      <c r="BF43" s="349"/>
      <c r="BG43" s="350"/>
      <c r="BH43" s="350"/>
      <c r="BI43" s="350"/>
      <c r="BJ43" s="350"/>
      <c r="BK43" s="350"/>
      <c r="BL43" s="350"/>
      <c r="BM43" s="350"/>
      <c r="BN43" s="350"/>
      <c r="BO43" s="350"/>
      <c r="BP43" s="350"/>
      <c r="BQ43" s="350"/>
      <c r="BR43" s="350"/>
      <c r="BS43" s="350"/>
      <c r="BT43" s="350"/>
      <c r="BU43" s="350"/>
      <c r="BV43" s="170"/>
      <c r="BW43" s="349">
        <f t="shared" si="2"/>
        <v>15</v>
      </c>
      <c r="BX43" s="349"/>
      <c r="BY43" s="350" t="str">
        <f>IF('各会計、関係団体の財政状況及び健全化判断比率'!B77="","",'各会計、関係団体の財政状況及び健全化判断比率'!B77)</f>
        <v>千葉県後期高齢者医療広域連合（千葉県後期高齢者医療広域連合一般会計）</v>
      </c>
      <c r="BZ43" s="350"/>
      <c r="CA43" s="350"/>
      <c r="CB43" s="350"/>
      <c r="CC43" s="350"/>
      <c r="CD43" s="350"/>
      <c r="CE43" s="350"/>
      <c r="CF43" s="350"/>
      <c r="CG43" s="350"/>
      <c r="CH43" s="350"/>
      <c r="CI43" s="350"/>
      <c r="CJ43" s="350"/>
      <c r="CK43" s="350"/>
      <c r="CL43" s="350"/>
      <c r="CM43" s="350"/>
      <c r="CN43" s="170"/>
      <c r="CO43" s="349" t="str">
        <f t="shared" si="3"/>
        <v/>
      </c>
      <c r="CP43" s="349"/>
      <c r="CQ43" s="350" t="str">
        <f>IF('各会計、関係団体の財政状況及び健全化判断比率'!BS16="","",'各会計、関係団体の財政状況及び健全化判断比率'!BS16)</f>
        <v/>
      </c>
      <c r="CR43" s="350"/>
      <c r="CS43" s="350"/>
      <c r="CT43" s="350"/>
      <c r="CU43" s="350"/>
      <c r="CV43" s="350"/>
      <c r="CW43" s="350"/>
      <c r="CX43" s="350"/>
      <c r="CY43" s="350"/>
      <c r="CZ43" s="350"/>
      <c r="DA43" s="350"/>
      <c r="DB43" s="350"/>
      <c r="DC43" s="350"/>
      <c r="DD43" s="350"/>
      <c r="DE43" s="350"/>
      <c r="DG43" s="347" t="str">
        <f>IF('各会計、関係団体の財政状況及び健全化判断比率'!BR16="","",'各会計、関係団体の財政状況及び健全化判断比率'!BR16)</f>
        <v/>
      </c>
      <c r="DH43" s="347"/>
      <c r="DI43" s="197"/>
    </row>
    <row r="44" spans="1:113" ht="13.5" customHeight="1" thickBot="1" x14ac:dyDescent="0.2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row>
    <row r="45" spans="1:113" x14ac:dyDescent="0.2"/>
    <row r="46" spans="1:113" x14ac:dyDescent="0.2">
      <c r="B46" s="169" t="s">
        <v>205</v>
      </c>
      <c r="E46" s="346" t="s">
        <v>206</v>
      </c>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46"/>
      <c r="BR46" s="346"/>
      <c r="BS46" s="346"/>
      <c r="BT46" s="346"/>
      <c r="BU46" s="346"/>
      <c r="BV46" s="346"/>
      <c r="BW46" s="346"/>
      <c r="BX46" s="346"/>
      <c r="BY46" s="346"/>
      <c r="BZ46" s="346"/>
      <c r="CA46" s="346"/>
      <c r="CB46" s="346"/>
      <c r="CC46" s="346"/>
      <c r="CD46" s="346"/>
      <c r="CE46" s="346"/>
      <c r="CF46" s="346"/>
      <c r="CG46" s="346"/>
      <c r="CH46" s="346"/>
      <c r="CI46" s="346"/>
      <c r="CJ46" s="346"/>
      <c r="CK46" s="346"/>
      <c r="CL46" s="346"/>
      <c r="CM46" s="346"/>
      <c r="CN46" s="346"/>
      <c r="CO46" s="346"/>
      <c r="CP46" s="346"/>
      <c r="CQ46" s="346"/>
      <c r="CR46" s="346"/>
      <c r="CS46" s="346"/>
      <c r="CT46" s="346"/>
      <c r="CU46" s="346"/>
      <c r="CV46" s="346"/>
      <c r="CW46" s="346"/>
      <c r="CX46" s="346"/>
      <c r="CY46" s="346"/>
      <c r="CZ46" s="346"/>
      <c r="DA46" s="346"/>
      <c r="DB46" s="346"/>
      <c r="DC46" s="346"/>
      <c r="DD46" s="346"/>
      <c r="DE46" s="346"/>
      <c r="DF46" s="346"/>
      <c r="DG46" s="346"/>
      <c r="DH46" s="346"/>
      <c r="DI46" s="346"/>
    </row>
    <row r="47" spans="1:113" x14ac:dyDescent="0.2">
      <c r="E47" s="346" t="s">
        <v>207</v>
      </c>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46"/>
      <c r="BR47" s="346"/>
      <c r="BS47" s="346"/>
      <c r="BT47" s="346"/>
      <c r="BU47" s="346"/>
      <c r="BV47" s="346"/>
      <c r="BW47" s="346"/>
      <c r="BX47" s="346"/>
      <c r="BY47" s="346"/>
      <c r="BZ47" s="346"/>
      <c r="CA47" s="346"/>
      <c r="CB47" s="346"/>
      <c r="CC47" s="346"/>
      <c r="CD47" s="346"/>
      <c r="CE47" s="346"/>
      <c r="CF47" s="346"/>
      <c r="CG47" s="346"/>
      <c r="CH47" s="346"/>
      <c r="CI47" s="346"/>
      <c r="CJ47" s="346"/>
      <c r="CK47" s="346"/>
      <c r="CL47" s="346"/>
      <c r="CM47" s="346"/>
      <c r="CN47" s="346"/>
      <c r="CO47" s="346"/>
      <c r="CP47" s="346"/>
      <c r="CQ47" s="346"/>
      <c r="CR47" s="346"/>
      <c r="CS47" s="346"/>
      <c r="CT47" s="346"/>
      <c r="CU47" s="346"/>
      <c r="CV47" s="346"/>
      <c r="CW47" s="346"/>
      <c r="CX47" s="346"/>
      <c r="CY47" s="346"/>
      <c r="CZ47" s="346"/>
      <c r="DA47" s="346"/>
      <c r="DB47" s="346"/>
      <c r="DC47" s="346"/>
      <c r="DD47" s="346"/>
      <c r="DE47" s="346"/>
      <c r="DF47" s="346"/>
      <c r="DG47" s="346"/>
      <c r="DH47" s="346"/>
      <c r="DI47" s="346"/>
    </row>
    <row r="48" spans="1:113" x14ac:dyDescent="0.2">
      <c r="E48" s="346" t="s">
        <v>208</v>
      </c>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6"/>
      <c r="BR48" s="346"/>
      <c r="BS48" s="346"/>
      <c r="BT48" s="346"/>
      <c r="BU48" s="346"/>
      <c r="BV48" s="346"/>
      <c r="BW48" s="346"/>
      <c r="BX48" s="346"/>
      <c r="BY48" s="346"/>
      <c r="BZ48" s="346"/>
      <c r="CA48" s="346"/>
      <c r="CB48" s="346"/>
      <c r="CC48" s="346"/>
      <c r="CD48" s="346"/>
      <c r="CE48" s="346"/>
      <c r="CF48" s="346"/>
      <c r="CG48" s="346"/>
      <c r="CH48" s="346"/>
      <c r="CI48" s="346"/>
      <c r="CJ48" s="346"/>
      <c r="CK48" s="346"/>
      <c r="CL48" s="346"/>
      <c r="CM48" s="346"/>
      <c r="CN48" s="346"/>
      <c r="CO48" s="346"/>
      <c r="CP48" s="346"/>
      <c r="CQ48" s="346"/>
      <c r="CR48" s="346"/>
      <c r="CS48" s="346"/>
      <c r="CT48" s="346"/>
      <c r="CU48" s="346"/>
      <c r="CV48" s="346"/>
      <c r="CW48" s="346"/>
      <c r="CX48" s="346"/>
      <c r="CY48" s="346"/>
      <c r="CZ48" s="346"/>
      <c r="DA48" s="346"/>
      <c r="DB48" s="346"/>
      <c r="DC48" s="346"/>
      <c r="DD48" s="346"/>
      <c r="DE48" s="346"/>
      <c r="DF48" s="346"/>
      <c r="DG48" s="346"/>
      <c r="DH48" s="346"/>
      <c r="DI48" s="346"/>
    </row>
    <row r="49" spans="5:113" x14ac:dyDescent="0.2">
      <c r="E49" s="348" t="s">
        <v>209</v>
      </c>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8"/>
      <c r="BR49" s="348"/>
      <c r="BS49" s="348"/>
      <c r="BT49" s="348"/>
      <c r="BU49" s="348"/>
      <c r="BV49" s="348"/>
      <c r="BW49" s="348"/>
      <c r="BX49" s="348"/>
      <c r="BY49" s="348"/>
      <c r="BZ49" s="348"/>
      <c r="CA49" s="348"/>
      <c r="CB49" s="348"/>
      <c r="CC49" s="348"/>
      <c r="CD49" s="348"/>
      <c r="CE49" s="348"/>
      <c r="CF49" s="348"/>
      <c r="CG49" s="348"/>
      <c r="CH49" s="348"/>
      <c r="CI49" s="348"/>
      <c r="CJ49" s="348"/>
      <c r="CK49" s="348"/>
      <c r="CL49" s="348"/>
      <c r="CM49" s="348"/>
      <c r="CN49" s="348"/>
      <c r="CO49" s="348"/>
      <c r="CP49" s="348"/>
      <c r="CQ49" s="348"/>
      <c r="CR49" s="348"/>
      <c r="CS49" s="348"/>
      <c r="CT49" s="348"/>
      <c r="CU49" s="348"/>
      <c r="CV49" s="348"/>
      <c r="CW49" s="348"/>
      <c r="CX49" s="348"/>
      <c r="CY49" s="348"/>
      <c r="CZ49" s="348"/>
      <c r="DA49" s="348"/>
      <c r="DB49" s="348"/>
      <c r="DC49" s="348"/>
      <c r="DD49" s="348"/>
      <c r="DE49" s="348"/>
      <c r="DF49" s="348"/>
      <c r="DG49" s="348"/>
      <c r="DH49" s="348"/>
      <c r="DI49" s="348"/>
    </row>
    <row r="50" spans="5:113" x14ac:dyDescent="0.2">
      <c r="E50" s="346" t="s">
        <v>210</v>
      </c>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6"/>
      <c r="BR50" s="346"/>
      <c r="BS50" s="346"/>
      <c r="BT50" s="346"/>
      <c r="BU50" s="346"/>
      <c r="BV50" s="346"/>
      <c r="BW50" s="346"/>
      <c r="BX50" s="346"/>
      <c r="BY50" s="346"/>
      <c r="BZ50" s="346"/>
      <c r="CA50" s="346"/>
      <c r="CB50" s="346"/>
      <c r="CC50" s="346"/>
      <c r="CD50" s="346"/>
      <c r="CE50" s="346"/>
      <c r="CF50" s="346"/>
      <c r="CG50" s="346"/>
      <c r="CH50" s="346"/>
      <c r="CI50" s="346"/>
      <c r="CJ50" s="346"/>
      <c r="CK50" s="346"/>
      <c r="CL50" s="346"/>
      <c r="CM50" s="346"/>
      <c r="CN50" s="346"/>
      <c r="CO50" s="346"/>
      <c r="CP50" s="346"/>
      <c r="CQ50" s="346"/>
      <c r="CR50" s="346"/>
      <c r="CS50" s="346"/>
      <c r="CT50" s="346"/>
      <c r="CU50" s="346"/>
      <c r="CV50" s="346"/>
      <c r="CW50" s="346"/>
      <c r="CX50" s="346"/>
      <c r="CY50" s="346"/>
      <c r="CZ50" s="346"/>
      <c r="DA50" s="346"/>
      <c r="DB50" s="346"/>
      <c r="DC50" s="346"/>
      <c r="DD50" s="346"/>
      <c r="DE50" s="346"/>
      <c r="DF50" s="346"/>
      <c r="DG50" s="346"/>
      <c r="DH50" s="346"/>
      <c r="DI50" s="346"/>
    </row>
    <row r="51" spans="5:113" x14ac:dyDescent="0.2">
      <c r="E51" s="346" t="s">
        <v>211</v>
      </c>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6"/>
      <c r="BJ51" s="346"/>
      <c r="BK51" s="346"/>
      <c r="BL51" s="346"/>
      <c r="BM51" s="346"/>
      <c r="BN51" s="346"/>
      <c r="BO51" s="346"/>
      <c r="BP51" s="346"/>
      <c r="BQ51" s="346"/>
      <c r="BR51" s="346"/>
      <c r="BS51" s="346"/>
      <c r="BT51" s="346"/>
      <c r="BU51" s="346"/>
      <c r="BV51" s="346"/>
      <c r="BW51" s="346"/>
      <c r="BX51" s="346"/>
      <c r="BY51" s="346"/>
      <c r="BZ51" s="346"/>
      <c r="CA51" s="346"/>
      <c r="CB51" s="346"/>
      <c r="CC51" s="346"/>
      <c r="CD51" s="346"/>
      <c r="CE51" s="346"/>
      <c r="CF51" s="346"/>
      <c r="CG51" s="346"/>
      <c r="CH51" s="346"/>
      <c r="CI51" s="346"/>
      <c r="CJ51" s="346"/>
      <c r="CK51" s="346"/>
      <c r="CL51" s="346"/>
      <c r="CM51" s="346"/>
      <c r="CN51" s="346"/>
      <c r="CO51" s="346"/>
      <c r="CP51" s="346"/>
      <c r="CQ51" s="346"/>
      <c r="CR51" s="346"/>
      <c r="CS51" s="346"/>
      <c r="CT51" s="346"/>
      <c r="CU51" s="346"/>
      <c r="CV51" s="346"/>
      <c r="CW51" s="346"/>
      <c r="CX51" s="346"/>
      <c r="CY51" s="346"/>
      <c r="CZ51" s="346"/>
      <c r="DA51" s="346"/>
      <c r="DB51" s="346"/>
      <c r="DC51" s="346"/>
      <c r="DD51" s="346"/>
      <c r="DE51" s="346"/>
      <c r="DF51" s="346"/>
      <c r="DG51" s="346"/>
      <c r="DH51" s="346"/>
      <c r="DI51" s="346"/>
    </row>
    <row r="52" spans="5:113" x14ac:dyDescent="0.2">
      <c r="E52" s="346" t="s">
        <v>212</v>
      </c>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346"/>
      <c r="BR52" s="346"/>
      <c r="BS52" s="346"/>
      <c r="BT52" s="346"/>
      <c r="BU52" s="346"/>
      <c r="BV52" s="346"/>
      <c r="BW52" s="346"/>
      <c r="BX52" s="346"/>
      <c r="BY52" s="346"/>
      <c r="BZ52" s="346"/>
      <c r="CA52" s="346"/>
      <c r="CB52" s="346"/>
      <c r="CC52" s="346"/>
      <c r="CD52" s="346"/>
      <c r="CE52" s="346"/>
      <c r="CF52" s="346"/>
      <c r="CG52" s="346"/>
      <c r="CH52" s="346"/>
      <c r="CI52" s="346"/>
      <c r="CJ52" s="346"/>
      <c r="CK52" s="346"/>
      <c r="CL52" s="346"/>
      <c r="CM52" s="346"/>
      <c r="CN52" s="346"/>
      <c r="CO52" s="346"/>
      <c r="CP52" s="346"/>
      <c r="CQ52" s="346"/>
      <c r="CR52" s="346"/>
      <c r="CS52" s="346"/>
      <c r="CT52" s="346"/>
      <c r="CU52" s="346"/>
      <c r="CV52" s="346"/>
      <c r="CW52" s="346"/>
      <c r="CX52" s="346"/>
      <c r="CY52" s="346"/>
      <c r="CZ52" s="346"/>
      <c r="DA52" s="346"/>
      <c r="DB52" s="346"/>
      <c r="DC52" s="346"/>
      <c r="DD52" s="346"/>
      <c r="DE52" s="346"/>
      <c r="DF52" s="346"/>
      <c r="DG52" s="346"/>
      <c r="DH52" s="346"/>
      <c r="DI52" s="346"/>
    </row>
    <row r="53" spans="5:113" x14ac:dyDescent="0.2">
      <c r="E53" s="169" t="s">
        <v>601</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32" t="s">
        <v>568</v>
      </c>
      <c r="D34" s="1132"/>
      <c r="E34" s="1133"/>
      <c r="F34" s="32">
        <v>6.92</v>
      </c>
      <c r="G34" s="33">
        <v>6.54</v>
      </c>
      <c r="H34" s="33">
        <v>5.81</v>
      </c>
      <c r="I34" s="33">
        <v>8.9600000000000009</v>
      </c>
      <c r="J34" s="34">
        <v>9.5500000000000007</v>
      </c>
      <c r="K34" s="22"/>
      <c r="L34" s="22"/>
      <c r="M34" s="22"/>
      <c r="N34" s="22"/>
      <c r="O34" s="22"/>
      <c r="P34" s="22"/>
    </row>
    <row r="35" spans="1:16" ht="39" customHeight="1" x14ac:dyDescent="0.2">
      <c r="A35" s="22"/>
      <c r="B35" s="35"/>
      <c r="C35" s="1128" t="s">
        <v>569</v>
      </c>
      <c r="D35" s="1128"/>
      <c r="E35" s="1129"/>
      <c r="F35" s="36">
        <v>9.6999999999999993</v>
      </c>
      <c r="G35" s="37">
        <v>8.74</v>
      </c>
      <c r="H35" s="37">
        <v>8.36</v>
      </c>
      <c r="I35" s="37">
        <v>7.79</v>
      </c>
      <c r="J35" s="38">
        <v>6.91</v>
      </c>
      <c r="K35" s="22"/>
      <c r="L35" s="22"/>
      <c r="M35" s="22"/>
      <c r="N35" s="22"/>
      <c r="O35" s="22"/>
      <c r="P35" s="22"/>
    </row>
    <row r="36" spans="1:16" ht="39" customHeight="1" x14ac:dyDescent="0.2">
      <c r="A36" s="22"/>
      <c r="B36" s="35"/>
      <c r="C36" s="1128" t="s">
        <v>570</v>
      </c>
      <c r="D36" s="1128"/>
      <c r="E36" s="1129"/>
      <c r="F36" s="36">
        <v>4.57</v>
      </c>
      <c r="G36" s="37">
        <v>3.81</v>
      </c>
      <c r="H36" s="37">
        <v>3.25</v>
      </c>
      <c r="I36" s="37">
        <v>3.41</v>
      </c>
      <c r="J36" s="38">
        <v>3.73</v>
      </c>
      <c r="K36" s="22"/>
      <c r="L36" s="22"/>
      <c r="M36" s="22"/>
      <c r="N36" s="22"/>
      <c r="O36" s="22"/>
      <c r="P36" s="22"/>
    </row>
    <row r="37" spans="1:16" ht="39" customHeight="1" x14ac:dyDescent="0.2">
      <c r="A37" s="22"/>
      <c r="B37" s="35"/>
      <c r="C37" s="1128" t="s">
        <v>571</v>
      </c>
      <c r="D37" s="1128"/>
      <c r="E37" s="1129"/>
      <c r="F37" s="36">
        <v>0.68</v>
      </c>
      <c r="G37" s="37">
        <v>1.57</v>
      </c>
      <c r="H37" s="37">
        <v>1.2</v>
      </c>
      <c r="I37" s="37">
        <v>1.3</v>
      </c>
      <c r="J37" s="38">
        <v>1.18</v>
      </c>
      <c r="K37" s="22"/>
      <c r="L37" s="22"/>
      <c r="M37" s="22"/>
      <c r="N37" s="22"/>
      <c r="O37" s="22"/>
      <c r="P37" s="22"/>
    </row>
    <row r="38" spans="1:16" ht="39" customHeight="1" x14ac:dyDescent="0.2">
      <c r="A38" s="22"/>
      <c r="B38" s="35"/>
      <c r="C38" s="1128" t="s">
        <v>572</v>
      </c>
      <c r="D38" s="1128"/>
      <c r="E38" s="1129"/>
      <c r="F38" s="36" t="s">
        <v>573</v>
      </c>
      <c r="G38" s="37">
        <v>0.01</v>
      </c>
      <c r="H38" s="37">
        <v>0.08</v>
      </c>
      <c r="I38" s="37">
        <v>0.01</v>
      </c>
      <c r="J38" s="38">
        <v>0.01</v>
      </c>
      <c r="K38" s="22"/>
      <c r="L38" s="22"/>
      <c r="M38" s="22"/>
      <c r="N38" s="22"/>
      <c r="O38" s="22"/>
      <c r="P38" s="22"/>
    </row>
    <row r="39" spans="1:16" ht="39" customHeight="1" x14ac:dyDescent="0.2">
      <c r="A39" s="22"/>
      <c r="B39" s="35"/>
      <c r="C39" s="1128"/>
      <c r="D39" s="1128"/>
      <c r="E39" s="1129"/>
      <c r="F39" s="36"/>
      <c r="G39" s="37"/>
      <c r="H39" s="37"/>
      <c r="I39" s="37"/>
      <c r="J39" s="38"/>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574</v>
      </c>
      <c r="D42" s="1128"/>
      <c r="E42" s="1129"/>
      <c r="F42" s="36" t="s">
        <v>518</v>
      </c>
      <c r="G42" s="37" t="s">
        <v>518</v>
      </c>
      <c r="H42" s="37" t="s">
        <v>518</v>
      </c>
      <c r="I42" s="37" t="s">
        <v>518</v>
      </c>
      <c r="J42" s="38" t="s">
        <v>518</v>
      </c>
      <c r="K42" s="22"/>
      <c r="L42" s="22"/>
      <c r="M42" s="22"/>
      <c r="N42" s="22"/>
      <c r="O42" s="22"/>
      <c r="P42" s="22"/>
    </row>
    <row r="43" spans="1:16" ht="39" customHeight="1" thickBot="1" x14ac:dyDescent="0.25">
      <c r="A43" s="22"/>
      <c r="B43" s="40"/>
      <c r="C43" s="1130" t="s">
        <v>575</v>
      </c>
      <c r="D43" s="1130"/>
      <c r="E43" s="1131"/>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raiLI1JOpA6Bar2YfqDsY+dlXm3R/yL7N0jESJaNHVlZiOXBMIN5xPPuoC+QpdipNqZIeffemI3gHyBqsk6Vw==" saltValue="qkvwr7UJ6pMnv6qL5NEW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2">
      <c r="A45" s="46"/>
      <c r="B45" s="1152" t="s">
        <v>11</v>
      </c>
      <c r="C45" s="1153"/>
      <c r="D45" s="56"/>
      <c r="E45" s="1158" t="s">
        <v>12</v>
      </c>
      <c r="F45" s="1158"/>
      <c r="G45" s="1158"/>
      <c r="H45" s="1158"/>
      <c r="I45" s="1158"/>
      <c r="J45" s="1159"/>
      <c r="K45" s="57">
        <v>1916</v>
      </c>
      <c r="L45" s="58">
        <v>1854</v>
      </c>
      <c r="M45" s="58">
        <v>1854</v>
      </c>
      <c r="N45" s="58">
        <v>1815</v>
      </c>
      <c r="O45" s="59">
        <v>1803</v>
      </c>
      <c r="P45" s="46"/>
      <c r="Q45" s="46"/>
      <c r="R45" s="46"/>
      <c r="S45" s="46"/>
      <c r="T45" s="46"/>
      <c r="U45" s="46"/>
    </row>
    <row r="46" spans="1:21" ht="30.75" customHeight="1" x14ac:dyDescent="0.2">
      <c r="A46" s="46"/>
      <c r="B46" s="1154"/>
      <c r="C46" s="1155"/>
      <c r="D46" s="60"/>
      <c r="E46" s="1136" t="s">
        <v>13</v>
      </c>
      <c r="F46" s="1136"/>
      <c r="G46" s="1136"/>
      <c r="H46" s="1136"/>
      <c r="I46" s="1136"/>
      <c r="J46" s="1137"/>
      <c r="K46" s="61" t="s">
        <v>518</v>
      </c>
      <c r="L46" s="62" t="s">
        <v>518</v>
      </c>
      <c r="M46" s="62" t="s">
        <v>518</v>
      </c>
      <c r="N46" s="62" t="s">
        <v>518</v>
      </c>
      <c r="O46" s="63" t="s">
        <v>518</v>
      </c>
      <c r="P46" s="46"/>
      <c r="Q46" s="46"/>
      <c r="R46" s="46"/>
      <c r="S46" s="46"/>
      <c r="T46" s="46"/>
      <c r="U46" s="46"/>
    </row>
    <row r="47" spans="1:21" ht="30.75" customHeight="1" x14ac:dyDescent="0.2">
      <c r="A47" s="46"/>
      <c r="B47" s="1154"/>
      <c r="C47" s="1155"/>
      <c r="D47" s="60"/>
      <c r="E47" s="1136" t="s">
        <v>14</v>
      </c>
      <c r="F47" s="1136"/>
      <c r="G47" s="1136"/>
      <c r="H47" s="1136"/>
      <c r="I47" s="1136"/>
      <c r="J47" s="1137"/>
      <c r="K47" s="61" t="s">
        <v>518</v>
      </c>
      <c r="L47" s="62" t="s">
        <v>518</v>
      </c>
      <c r="M47" s="62" t="s">
        <v>518</v>
      </c>
      <c r="N47" s="62" t="s">
        <v>518</v>
      </c>
      <c r="O47" s="63" t="s">
        <v>518</v>
      </c>
      <c r="P47" s="46"/>
      <c r="Q47" s="46"/>
      <c r="R47" s="46"/>
      <c r="S47" s="46"/>
      <c r="T47" s="46"/>
      <c r="U47" s="46"/>
    </row>
    <row r="48" spans="1:21" ht="30.75" customHeight="1" x14ac:dyDescent="0.2">
      <c r="A48" s="46"/>
      <c r="B48" s="1154"/>
      <c r="C48" s="1155"/>
      <c r="D48" s="60"/>
      <c r="E48" s="1136" t="s">
        <v>15</v>
      </c>
      <c r="F48" s="1136"/>
      <c r="G48" s="1136"/>
      <c r="H48" s="1136"/>
      <c r="I48" s="1136"/>
      <c r="J48" s="1137"/>
      <c r="K48" s="61">
        <v>215</v>
      </c>
      <c r="L48" s="62">
        <v>151</v>
      </c>
      <c r="M48" s="62">
        <v>134</v>
      </c>
      <c r="N48" s="62">
        <v>110</v>
      </c>
      <c r="O48" s="63">
        <v>105</v>
      </c>
      <c r="P48" s="46"/>
      <c r="Q48" s="46"/>
      <c r="R48" s="46"/>
      <c r="S48" s="46"/>
      <c r="T48" s="46"/>
      <c r="U48" s="46"/>
    </row>
    <row r="49" spans="1:21" ht="30.75" customHeight="1" x14ac:dyDescent="0.2">
      <c r="A49" s="46"/>
      <c r="B49" s="1154"/>
      <c r="C49" s="1155"/>
      <c r="D49" s="60"/>
      <c r="E49" s="1136" t="s">
        <v>16</v>
      </c>
      <c r="F49" s="1136"/>
      <c r="G49" s="1136"/>
      <c r="H49" s="1136"/>
      <c r="I49" s="1136"/>
      <c r="J49" s="1137"/>
      <c r="K49" s="61">
        <v>155</v>
      </c>
      <c r="L49" s="62">
        <v>200</v>
      </c>
      <c r="M49" s="62">
        <v>171</v>
      </c>
      <c r="N49" s="62">
        <v>185</v>
      </c>
      <c r="O49" s="63">
        <v>172</v>
      </c>
      <c r="P49" s="46"/>
      <c r="Q49" s="46"/>
      <c r="R49" s="46"/>
      <c r="S49" s="46"/>
      <c r="T49" s="46"/>
      <c r="U49" s="46"/>
    </row>
    <row r="50" spans="1:21" ht="30.75" customHeight="1" x14ac:dyDescent="0.2">
      <c r="A50" s="46"/>
      <c r="B50" s="1154"/>
      <c r="C50" s="1155"/>
      <c r="D50" s="60"/>
      <c r="E50" s="1136" t="s">
        <v>17</v>
      </c>
      <c r="F50" s="1136"/>
      <c r="G50" s="1136"/>
      <c r="H50" s="1136"/>
      <c r="I50" s="1136"/>
      <c r="J50" s="1137"/>
      <c r="K50" s="61">
        <v>4</v>
      </c>
      <c r="L50" s="62">
        <v>4</v>
      </c>
      <c r="M50" s="62">
        <v>4</v>
      </c>
      <c r="N50" s="62">
        <v>21</v>
      </c>
      <c r="O50" s="63">
        <v>14</v>
      </c>
      <c r="P50" s="46"/>
      <c r="Q50" s="46"/>
      <c r="R50" s="46"/>
      <c r="S50" s="46"/>
      <c r="T50" s="46"/>
      <c r="U50" s="46"/>
    </row>
    <row r="51" spans="1:21" ht="30.75" customHeight="1" x14ac:dyDescent="0.2">
      <c r="A51" s="46"/>
      <c r="B51" s="1156"/>
      <c r="C51" s="1157"/>
      <c r="D51" s="64"/>
      <c r="E51" s="1136" t="s">
        <v>18</v>
      </c>
      <c r="F51" s="1136"/>
      <c r="G51" s="1136"/>
      <c r="H51" s="1136"/>
      <c r="I51" s="1136"/>
      <c r="J51" s="1137"/>
      <c r="K51" s="61" t="s">
        <v>518</v>
      </c>
      <c r="L51" s="62" t="s">
        <v>518</v>
      </c>
      <c r="M51" s="62" t="s">
        <v>518</v>
      </c>
      <c r="N51" s="62" t="s">
        <v>518</v>
      </c>
      <c r="O51" s="63" t="s">
        <v>518</v>
      </c>
      <c r="P51" s="46"/>
      <c r="Q51" s="46"/>
      <c r="R51" s="46"/>
      <c r="S51" s="46"/>
      <c r="T51" s="46"/>
      <c r="U51" s="46"/>
    </row>
    <row r="52" spans="1:21" ht="30.75" customHeight="1" x14ac:dyDescent="0.2">
      <c r="A52" s="46"/>
      <c r="B52" s="1134" t="s">
        <v>19</v>
      </c>
      <c r="C52" s="1135"/>
      <c r="D52" s="64"/>
      <c r="E52" s="1136" t="s">
        <v>20</v>
      </c>
      <c r="F52" s="1136"/>
      <c r="G52" s="1136"/>
      <c r="H52" s="1136"/>
      <c r="I52" s="1136"/>
      <c r="J52" s="1137"/>
      <c r="K52" s="61">
        <v>1532</v>
      </c>
      <c r="L52" s="62">
        <v>1499</v>
      </c>
      <c r="M52" s="62">
        <v>1459</v>
      </c>
      <c r="N52" s="62">
        <v>1444</v>
      </c>
      <c r="O52" s="63">
        <v>1436</v>
      </c>
      <c r="P52" s="46"/>
      <c r="Q52" s="46"/>
      <c r="R52" s="46"/>
      <c r="S52" s="46"/>
      <c r="T52" s="46"/>
      <c r="U52" s="46"/>
    </row>
    <row r="53" spans="1:21" ht="30.75" customHeight="1" thickBot="1" x14ac:dyDescent="0.25">
      <c r="A53" s="46"/>
      <c r="B53" s="1138" t="s">
        <v>21</v>
      </c>
      <c r="C53" s="1139"/>
      <c r="D53" s="65"/>
      <c r="E53" s="1140" t="s">
        <v>22</v>
      </c>
      <c r="F53" s="1140"/>
      <c r="G53" s="1140"/>
      <c r="H53" s="1140"/>
      <c r="I53" s="1140"/>
      <c r="J53" s="1141"/>
      <c r="K53" s="66">
        <v>758</v>
      </c>
      <c r="L53" s="67">
        <v>710</v>
      </c>
      <c r="M53" s="67">
        <v>704</v>
      </c>
      <c r="N53" s="67">
        <v>687</v>
      </c>
      <c r="O53" s="68">
        <v>658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576</v>
      </c>
      <c r="P55" s="46"/>
      <c r="Q55" s="46"/>
      <c r="R55" s="46"/>
      <c r="S55" s="46"/>
      <c r="T55" s="46"/>
      <c r="U55" s="46"/>
    </row>
    <row r="56" spans="1:21" ht="31.5" customHeight="1" thickBot="1" x14ac:dyDescent="0.25">
      <c r="A56" s="46"/>
      <c r="B56" s="74"/>
      <c r="C56" s="75"/>
      <c r="D56" s="75"/>
      <c r="E56" s="76"/>
      <c r="F56" s="76"/>
      <c r="G56" s="76"/>
      <c r="H56" s="76"/>
      <c r="I56" s="76"/>
      <c r="J56" s="77" t="s">
        <v>2</v>
      </c>
      <c r="K56" s="78" t="s">
        <v>577</v>
      </c>
      <c r="L56" s="79" t="s">
        <v>578</v>
      </c>
      <c r="M56" s="79" t="s">
        <v>579</v>
      </c>
      <c r="N56" s="79" t="s">
        <v>580</v>
      </c>
      <c r="O56" s="80" t="s">
        <v>581</v>
      </c>
      <c r="P56" s="46"/>
      <c r="Q56" s="46"/>
      <c r="R56" s="46"/>
      <c r="S56" s="46"/>
      <c r="T56" s="46"/>
      <c r="U56" s="46"/>
    </row>
    <row r="57" spans="1:21" ht="31.5" customHeight="1" x14ac:dyDescent="0.2">
      <c r="B57" s="1142" t="s">
        <v>25</v>
      </c>
      <c r="C57" s="1143"/>
      <c r="D57" s="1146" t="s">
        <v>26</v>
      </c>
      <c r="E57" s="1147"/>
      <c r="F57" s="1147"/>
      <c r="G57" s="1147"/>
      <c r="H57" s="1147"/>
      <c r="I57" s="1147"/>
      <c r="J57" s="1148"/>
      <c r="K57" s="81" t="s">
        <v>600</v>
      </c>
      <c r="L57" s="82" t="s">
        <v>600</v>
      </c>
      <c r="M57" s="82" t="s">
        <v>600</v>
      </c>
      <c r="N57" s="82" t="s">
        <v>600</v>
      </c>
      <c r="O57" s="82" t="s">
        <v>600</v>
      </c>
    </row>
    <row r="58" spans="1:21" ht="31.5" customHeight="1" thickBot="1" x14ac:dyDescent="0.25">
      <c r="B58" s="1144"/>
      <c r="C58" s="1145"/>
      <c r="D58" s="1149" t="s">
        <v>27</v>
      </c>
      <c r="E58" s="1150"/>
      <c r="F58" s="1150"/>
      <c r="G58" s="1150"/>
      <c r="H58" s="1150"/>
      <c r="I58" s="1150"/>
      <c r="J58" s="1151"/>
      <c r="K58" s="83" t="s">
        <v>600</v>
      </c>
      <c r="L58" s="84" t="s">
        <v>600</v>
      </c>
      <c r="M58" s="84" t="s">
        <v>600</v>
      </c>
      <c r="N58" s="84" t="s">
        <v>600</v>
      </c>
      <c r="O58" s="84" t="s">
        <v>600</v>
      </c>
    </row>
    <row r="59" spans="1:21" ht="24" customHeight="1" x14ac:dyDescent="0.2">
      <c r="B59" s="85"/>
      <c r="C59" s="85"/>
      <c r="D59" s="86" t="s">
        <v>28</v>
      </c>
      <c r="E59" s="87"/>
      <c r="F59" s="87"/>
      <c r="G59" s="87"/>
      <c r="H59" s="87"/>
      <c r="I59" s="87"/>
      <c r="J59" s="87"/>
      <c r="K59" s="87"/>
      <c r="L59" s="87"/>
      <c r="M59" s="87"/>
      <c r="N59" s="87"/>
      <c r="O59" s="87"/>
    </row>
    <row r="60" spans="1:21" ht="24" customHeight="1" x14ac:dyDescent="0.2">
      <c r="B60" s="88"/>
      <c r="C60" s="88"/>
      <c r="D60" s="86" t="s">
        <v>29</v>
      </c>
      <c r="E60" s="87"/>
      <c r="F60" s="87"/>
      <c r="G60" s="87"/>
      <c r="H60" s="87"/>
      <c r="I60" s="87"/>
      <c r="J60" s="87"/>
      <c r="K60" s="87"/>
      <c r="L60" s="87"/>
      <c r="M60" s="87"/>
      <c r="N60" s="87"/>
      <c r="O60" s="87"/>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2pTpQX7UnSqKYx/fpVE6F4Q8QPt6DugQWEQgiUQIKOEbnJUY82NJdVJ0YgGuuQ9RtHC9Bbu3UnYVeIePzo7fmA==" saltValue="5xnPf+gPlDlqXX1YT2W6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89" customWidth="1"/>
    <col min="2" max="3" width="12.6640625" style="89" customWidth="1"/>
    <col min="4" max="4" width="11.6640625" style="89" customWidth="1"/>
    <col min="5" max="8" width="10.33203125" style="89" customWidth="1"/>
    <col min="9" max="13" width="16.33203125" style="89" customWidth="1"/>
    <col min="14" max="19" width="12.6640625" style="89" customWidth="1"/>
    <col min="20" max="16384" width="0" style="89"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0" t="s">
        <v>9</v>
      </c>
    </row>
    <row r="40" spans="2:13" ht="27.75" customHeight="1" thickBot="1" x14ac:dyDescent="0.25">
      <c r="B40" s="91" t="s">
        <v>10</v>
      </c>
      <c r="C40" s="92"/>
      <c r="D40" s="92"/>
      <c r="E40" s="93"/>
      <c r="F40" s="93"/>
      <c r="G40" s="93"/>
      <c r="H40" s="94" t="s">
        <v>2</v>
      </c>
      <c r="I40" s="95" t="s">
        <v>560</v>
      </c>
      <c r="J40" s="96" t="s">
        <v>561</v>
      </c>
      <c r="K40" s="96" t="s">
        <v>562</v>
      </c>
      <c r="L40" s="96" t="s">
        <v>563</v>
      </c>
      <c r="M40" s="97" t="s">
        <v>564</v>
      </c>
    </row>
    <row r="41" spans="2:13" ht="27.75" customHeight="1" x14ac:dyDescent="0.2">
      <c r="B41" s="1172" t="s">
        <v>30</v>
      </c>
      <c r="C41" s="1173"/>
      <c r="D41" s="98"/>
      <c r="E41" s="1174" t="s">
        <v>31</v>
      </c>
      <c r="F41" s="1174"/>
      <c r="G41" s="1174"/>
      <c r="H41" s="1175"/>
      <c r="I41" s="332">
        <v>17362</v>
      </c>
      <c r="J41" s="333">
        <v>17460</v>
      </c>
      <c r="K41" s="333">
        <v>17289</v>
      </c>
      <c r="L41" s="333">
        <v>17255</v>
      </c>
      <c r="M41" s="334">
        <v>16933</v>
      </c>
    </row>
    <row r="42" spans="2:13" ht="27.75" customHeight="1" x14ac:dyDescent="0.2">
      <c r="B42" s="1162"/>
      <c r="C42" s="1163"/>
      <c r="D42" s="99"/>
      <c r="E42" s="1166" t="s">
        <v>32</v>
      </c>
      <c r="F42" s="1166"/>
      <c r="G42" s="1166"/>
      <c r="H42" s="1167"/>
      <c r="I42" s="335" t="s">
        <v>518</v>
      </c>
      <c r="J42" s="336" t="s">
        <v>518</v>
      </c>
      <c r="K42" s="336" t="s">
        <v>518</v>
      </c>
      <c r="L42" s="336" t="s">
        <v>518</v>
      </c>
      <c r="M42" s="337" t="s">
        <v>518</v>
      </c>
    </row>
    <row r="43" spans="2:13" ht="27.75" customHeight="1" x14ac:dyDescent="0.2">
      <c r="B43" s="1162"/>
      <c r="C43" s="1163"/>
      <c r="D43" s="99"/>
      <c r="E43" s="1166" t="s">
        <v>33</v>
      </c>
      <c r="F43" s="1166"/>
      <c r="G43" s="1166"/>
      <c r="H43" s="1167"/>
      <c r="I43" s="335">
        <v>814</v>
      </c>
      <c r="J43" s="336">
        <v>650</v>
      </c>
      <c r="K43" s="336">
        <v>957</v>
      </c>
      <c r="L43" s="336">
        <v>1514</v>
      </c>
      <c r="M43" s="337">
        <v>1551</v>
      </c>
    </row>
    <row r="44" spans="2:13" ht="27.75" customHeight="1" x14ac:dyDescent="0.2">
      <c r="B44" s="1162"/>
      <c r="C44" s="1163"/>
      <c r="D44" s="99"/>
      <c r="E44" s="1166" t="s">
        <v>34</v>
      </c>
      <c r="F44" s="1166"/>
      <c r="G44" s="1166"/>
      <c r="H44" s="1167"/>
      <c r="I44" s="335">
        <v>3408</v>
      </c>
      <c r="J44" s="336">
        <v>3130</v>
      </c>
      <c r="K44" s="336">
        <v>2930</v>
      </c>
      <c r="L44" s="336">
        <v>2731</v>
      </c>
      <c r="M44" s="337">
        <v>2494</v>
      </c>
    </row>
    <row r="45" spans="2:13" ht="27.75" customHeight="1" x14ac:dyDescent="0.2">
      <c r="B45" s="1162"/>
      <c r="C45" s="1163"/>
      <c r="D45" s="99"/>
      <c r="E45" s="1166" t="s">
        <v>35</v>
      </c>
      <c r="F45" s="1166"/>
      <c r="G45" s="1166"/>
      <c r="H45" s="1167"/>
      <c r="I45" s="335">
        <v>4348</v>
      </c>
      <c r="J45" s="336">
        <v>4092</v>
      </c>
      <c r="K45" s="336">
        <v>3865</v>
      </c>
      <c r="L45" s="336">
        <v>3675</v>
      </c>
      <c r="M45" s="337">
        <v>3396</v>
      </c>
    </row>
    <row r="46" spans="2:13" ht="27.75" customHeight="1" x14ac:dyDescent="0.2">
      <c r="B46" s="1162"/>
      <c r="C46" s="1163"/>
      <c r="D46" s="100"/>
      <c r="E46" s="1166" t="s">
        <v>36</v>
      </c>
      <c r="F46" s="1166"/>
      <c r="G46" s="1166"/>
      <c r="H46" s="1167"/>
      <c r="I46" s="335" t="s">
        <v>518</v>
      </c>
      <c r="J46" s="336" t="s">
        <v>518</v>
      </c>
      <c r="K46" s="336" t="s">
        <v>518</v>
      </c>
      <c r="L46" s="336" t="s">
        <v>518</v>
      </c>
      <c r="M46" s="337" t="s">
        <v>518</v>
      </c>
    </row>
    <row r="47" spans="2:13" ht="27.75" customHeight="1" x14ac:dyDescent="0.2">
      <c r="B47" s="1162"/>
      <c r="C47" s="1163"/>
      <c r="D47" s="101"/>
      <c r="E47" s="1176" t="s">
        <v>37</v>
      </c>
      <c r="F47" s="1177"/>
      <c r="G47" s="1177"/>
      <c r="H47" s="1178"/>
      <c r="I47" s="335" t="s">
        <v>518</v>
      </c>
      <c r="J47" s="336" t="s">
        <v>518</v>
      </c>
      <c r="K47" s="336" t="s">
        <v>518</v>
      </c>
      <c r="L47" s="336" t="s">
        <v>518</v>
      </c>
      <c r="M47" s="337" t="s">
        <v>518</v>
      </c>
    </row>
    <row r="48" spans="2:13" ht="27.75" customHeight="1" x14ac:dyDescent="0.2">
      <c r="B48" s="1162"/>
      <c r="C48" s="1163"/>
      <c r="D48" s="99"/>
      <c r="E48" s="1166" t="s">
        <v>38</v>
      </c>
      <c r="F48" s="1166"/>
      <c r="G48" s="1166"/>
      <c r="H48" s="1167"/>
      <c r="I48" s="335" t="s">
        <v>518</v>
      </c>
      <c r="J48" s="336" t="s">
        <v>518</v>
      </c>
      <c r="K48" s="336" t="s">
        <v>518</v>
      </c>
      <c r="L48" s="336" t="s">
        <v>518</v>
      </c>
      <c r="M48" s="337" t="s">
        <v>518</v>
      </c>
    </row>
    <row r="49" spans="2:13" ht="27.75" customHeight="1" x14ac:dyDescent="0.2">
      <c r="B49" s="1164"/>
      <c r="C49" s="1165"/>
      <c r="D49" s="99"/>
      <c r="E49" s="1166" t="s">
        <v>39</v>
      </c>
      <c r="F49" s="1166"/>
      <c r="G49" s="1166"/>
      <c r="H49" s="1167"/>
      <c r="I49" s="335" t="s">
        <v>518</v>
      </c>
      <c r="J49" s="336" t="s">
        <v>518</v>
      </c>
      <c r="K49" s="336" t="s">
        <v>518</v>
      </c>
      <c r="L49" s="336" t="s">
        <v>518</v>
      </c>
      <c r="M49" s="337" t="s">
        <v>518</v>
      </c>
    </row>
    <row r="50" spans="2:13" ht="27.75" customHeight="1" x14ac:dyDescent="0.2">
      <c r="B50" s="1160" t="s">
        <v>40</v>
      </c>
      <c r="C50" s="1161"/>
      <c r="D50" s="102"/>
      <c r="E50" s="1166" t="s">
        <v>41</v>
      </c>
      <c r="F50" s="1166"/>
      <c r="G50" s="1166"/>
      <c r="H50" s="1167"/>
      <c r="I50" s="335">
        <v>5964</v>
      </c>
      <c r="J50" s="336">
        <v>5815</v>
      </c>
      <c r="K50" s="336">
        <v>6364</v>
      </c>
      <c r="L50" s="336">
        <v>6953</v>
      </c>
      <c r="M50" s="337">
        <v>7544</v>
      </c>
    </row>
    <row r="51" spans="2:13" ht="27.75" customHeight="1" x14ac:dyDescent="0.2">
      <c r="B51" s="1162"/>
      <c r="C51" s="1163"/>
      <c r="D51" s="99"/>
      <c r="E51" s="1166" t="s">
        <v>42</v>
      </c>
      <c r="F51" s="1166"/>
      <c r="G51" s="1166"/>
      <c r="H51" s="1167"/>
      <c r="I51" s="335">
        <v>176</v>
      </c>
      <c r="J51" s="336">
        <v>147</v>
      </c>
      <c r="K51" s="336">
        <v>119</v>
      </c>
      <c r="L51" s="336">
        <v>91</v>
      </c>
      <c r="M51" s="337">
        <v>67</v>
      </c>
    </row>
    <row r="52" spans="2:13" ht="27.75" customHeight="1" x14ac:dyDescent="0.2">
      <c r="B52" s="1164"/>
      <c r="C52" s="1165"/>
      <c r="D52" s="99"/>
      <c r="E52" s="1166" t="s">
        <v>43</v>
      </c>
      <c r="F52" s="1166"/>
      <c r="G52" s="1166"/>
      <c r="H52" s="1167"/>
      <c r="I52" s="335">
        <v>15031</v>
      </c>
      <c r="J52" s="336">
        <v>15087</v>
      </c>
      <c r="K52" s="336">
        <v>15012</v>
      </c>
      <c r="L52" s="336">
        <v>14870</v>
      </c>
      <c r="M52" s="337">
        <v>14462</v>
      </c>
    </row>
    <row r="53" spans="2:13" ht="27.75" customHeight="1" thickBot="1" x14ac:dyDescent="0.25">
      <c r="B53" s="1168" t="s">
        <v>44</v>
      </c>
      <c r="C53" s="1169"/>
      <c r="D53" s="103"/>
      <c r="E53" s="1170" t="s">
        <v>45</v>
      </c>
      <c r="F53" s="1170"/>
      <c r="G53" s="1170"/>
      <c r="H53" s="1171"/>
      <c r="I53" s="338">
        <v>4760</v>
      </c>
      <c r="J53" s="339">
        <v>4283</v>
      </c>
      <c r="K53" s="339">
        <v>3547</v>
      </c>
      <c r="L53" s="339">
        <v>3261</v>
      </c>
      <c r="M53" s="340">
        <v>2300</v>
      </c>
    </row>
    <row r="54" spans="2:13" ht="27.75" customHeight="1" x14ac:dyDescent="0.2">
      <c r="B54" s="104" t="s">
        <v>46</v>
      </c>
      <c r="C54" s="105"/>
      <c r="D54" s="105"/>
      <c r="E54" s="106"/>
      <c r="F54" s="106"/>
      <c r="G54" s="106"/>
      <c r="H54" s="106"/>
      <c r="I54" s="107"/>
      <c r="J54" s="107"/>
      <c r="K54" s="107"/>
      <c r="L54" s="107"/>
      <c r="M54" s="107"/>
    </row>
    <row r="55" spans="2:13" ht="13.2" x14ac:dyDescent="0.2"/>
  </sheetData>
  <sheetProtection algorithmName="SHA-512" hashValue="vKh6rBu9FoWB6a5JLB15ZkS1mL14o/cZ8VBXRCMWSok2/LCESuQAfOxT+JIf2pQarJrXy2omCOqWt8DWLoFjXw==" saltValue="BU0wO6zZe6A3O1paTVlx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8" t="s">
        <v>47</v>
      </c>
    </row>
    <row r="54" spans="2:8" ht="29.25" customHeight="1" thickBot="1" x14ac:dyDescent="0.3">
      <c r="B54" s="109" t="s">
        <v>1</v>
      </c>
      <c r="C54" s="110"/>
      <c r="D54" s="110"/>
      <c r="E54" s="111" t="s">
        <v>2</v>
      </c>
      <c r="F54" s="112" t="s">
        <v>562</v>
      </c>
      <c r="G54" s="112" t="s">
        <v>563</v>
      </c>
      <c r="H54" s="113" t="s">
        <v>564</v>
      </c>
    </row>
    <row r="55" spans="2:8" ht="52.5" customHeight="1" x14ac:dyDescent="0.2">
      <c r="B55" s="114"/>
      <c r="C55" s="1187" t="s">
        <v>48</v>
      </c>
      <c r="D55" s="1187"/>
      <c r="E55" s="1188"/>
      <c r="F55" s="115">
        <v>4336</v>
      </c>
      <c r="G55" s="115">
        <v>4576</v>
      </c>
      <c r="H55" s="116">
        <v>4859</v>
      </c>
    </row>
    <row r="56" spans="2:8" ht="52.5" customHeight="1" x14ac:dyDescent="0.2">
      <c r="B56" s="117"/>
      <c r="C56" s="1189" t="s">
        <v>49</v>
      </c>
      <c r="D56" s="1189"/>
      <c r="E56" s="1190"/>
      <c r="F56" s="118">
        <v>11</v>
      </c>
      <c r="G56" s="118">
        <v>11</v>
      </c>
      <c r="H56" s="119">
        <v>211</v>
      </c>
    </row>
    <row r="57" spans="2:8" ht="53.25" customHeight="1" x14ac:dyDescent="0.2">
      <c r="B57" s="117"/>
      <c r="C57" s="1191" t="s">
        <v>50</v>
      </c>
      <c r="D57" s="1191"/>
      <c r="E57" s="1192"/>
      <c r="F57" s="120">
        <v>3275</v>
      </c>
      <c r="G57" s="120">
        <v>3403</v>
      </c>
      <c r="H57" s="121">
        <v>3417</v>
      </c>
    </row>
    <row r="58" spans="2:8" ht="45.75" customHeight="1" x14ac:dyDescent="0.2">
      <c r="B58" s="122"/>
      <c r="C58" s="1179" t="s">
        <v>582</v>
      </c>
      <c r="D58" s="1180"/>
      <c r="E58" s="1181"/>
      <c r="F58" s="123">
        <v>2189</v>
      </c>
      <c r="G58" s="123">
        <v>2205</v>
      </c>
      <c r="H58" s="124">
        <v>2211</v>
      </c>
    </row>
    <row r="59" spans="2:8" ht="45.75" customHeight="1" x14ac:dyDescent="0.2">
      <c r="B59" s="122"/>
      <c r="C59" s="1179" t="s">
        <v>583</v>
      </c>
      <c r="D59" s="1180"/>
      <c r="E59" s="1181"/>
      <c r="F59" s="123">
        <v>331</v>
      </c>
      <c r="G59" s="123">
        <v>445</v>
      </c>
      <c r="H59" s="124">
        <v>397</v>
      </c>
    </row>
    <row r="60" spans="2:8" ht="45.75" customHeight="1" x14ac:dyDescent="0.2">
      <c r="B60" s="122"/>
      <c r="C60" s="1179" t="s">
        <v>584</v>
      </c>
      <c r="D60" s="1180"/>
      <c r="E60" s="1181"/>
      <c r="F60" s="123">
        <v>237</v>
      </c>
      <c r="G60" s="123">
        <v>233</v>
      </c>
      <c r="H60" s="124">
        <v>283</v>
      </c>
    </row>
    <row r="61" spans="2:8" ht="45.75" customHeight="1" x14ac:dyDescent="0.2">
      <c r="B61" s="122"/>
      <c r="C61" s="1179" t="s">
        <v>585</v>
      </c>
      <c r="D61" s="1180"/>
      <c r="E61" s="1181"/>
      <c r="F61" s="123">
        <v>154</v>
      </c>
      <c r="G61" s="123">
        <v>152</v>
      </c>
      <c r="H61" s="124">
        <v>152</v>
      </c>
    </row>
    <row r="62" spans="2:8" ht="45.75" customHeight="1" thickBot="1" x14ac:dyDescent="0.25">
      <c r="B62" s="125"/>
      <c r="C62" s="1182" t="s">
        <v>586</v>
      </c>
      <c r="D62" s="1183"/>
      <c r="E62" s="1184"/>
      <c r="F62" s="126">
        <v>136</v>
      </c>
      <c r="G62" s="126">
        <v>141</v>
      </c>
      <c r="H62" s="127">
        <v>146</v>
      </c>
    </row>
    <row r="63" spans="2:8" ht="52.5" customHeight="1" thickBot="1" x14ac:dyDescent="0.25">
      <c r="B63" s="128"/>
      <c r="C63" s="1185" t="s">
        <v>51</v>
      </c>
      <c r="D63" s="1185"/>
      <c r="E63" s="1186"/>
      <c r="F63" s="129">
        <v>7622</v>
      </c>
      <c r="G63" s="129">
        <v>7990</v>
      </c>
      <c r="H63" s="130">
        <v>8487</v>
      </c>
    </row>
    <row r="64" spans="2:8" ht="13.2" x14ac:dyDescent="0.2"/>
  </sheetData>
  <sheetProtection algorithmName="SHA-512" hashValue="Egg/GTN4G2lUm5TmTKTFektKtJ8VLjqRNFOxj99AOrgBy8Pjj97yv3A+rOZACNrpaBHlXN3NbjCuf6wdZshJdw==" saltValue="3c0uKRH8veMpxi+/zfMh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A4E83-EA72-4E74-8FC9-29EA18FB7EA4}">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1193"/>
      <c r="B1" s="1194"/>
      <c r="DD1" s="245"/>
      <c r="DE1" s="245"/>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5"/>
      <c r="DE2" s="245"/>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5"/>
      <c r="DE3" s="245"/>
    </row>
    <row r="4" spans="1:109" s="243"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3"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3"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3"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3"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3"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3"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3"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3"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3"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3"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3" customFormat="1" ht="13.2" x14ac:dyDescent="0.2">
      <c r="A15" s="245"/>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3" customFormat="1" ht="13.2" x14ac:dyDescent="0.2">
      <c r="A16" s="245"/>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3" customFormat="1" ht="13.2" x14ac:dyDescent="0.2">
      <c r="A17" s="245"/>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3" customFormat="1" ht="13.2" x14ac:dyDescent="0.2">
      <c r="A18" s="245"/>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5"/>
      <c r="DE19" s="245"/>
    </row>
    <row r="20" spans="1:109" ht="13.2" x14ac:dyDescent="0.2">
      <c r="DD20" s="245"/>
      <c r="DE20" s="245"/>
    </row>
    <row r="21" spans="1:109" ht="17.25" customHeight="1" x14ac:dyDescent="0.2">
      <c r="B21" s="1196"/>
      <c r="C21" s="247"/>
      <c r="D21" s="247"/>
      <c r="E21" s="247"/>
      <c r="F21" s="247"/>
      <c r="G21" s="247"/>
      <c r="H21" s="247"/>
      <c r="I21" s="247"/>
      <c r="J21" s="247"/>
      <c r="K21" s="247"/>
      <c r="L21" s="247"/>
      <c r="M21" s="247"/>
      <c r="N21" s="119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197"/>
      <c r="AU21" s="247"/>
      <c r="AV21" s="247"/>
      <c r="AW21" s="247"/>
      <c r="AX21" s="247"/>
      <c r="AY21" s="247"/>
      <c r="AZ21" s="247"/>
      <c r="BA21" s="247"/>
      <c r="BB21" s="247"/>
      <c r="BC21" s="247"/>
      <c r="BD21" s="247"/>
      <c r="BE21" s="247"/>
      <c r="BF21" s="1197"/>
      <c r="BG21" s="247"/>
      <c r="BH21" s="247"/>
      <c r="BI21" s="247"/>
      <c r="BJ21" s="247"/>
      <c r="BK21" s="247"/>
      <c r="BL21" s="247"/>
      <c r="BM21" s="247"/>
      <c r="BN21" s="247"/>
      <c r="BO21" s="247"/>
      <c r="BP21" s="247"/>
      <c r="BQ21" s="247"/>
      <c r="BR21" s="1197"/>
      <c r="BS21" s="247"/>
      <c r="BT21" s="247"/>
      <c r="BU21" s="247"/>
      <c r="BV21" s="247"/>
      <c r="BW21" s="247"/>
      <c r="BX21" s="247"/>
      <c r="BY21" s="247"/>
      <c r="BZ21" s="247"/>
      <c r="CA21" s="247"/>
      <c r="CB21" s="247"/>
      <c r="CC21" s="247"/>
      <c r="CD21" s="1197"/>
      <c r="CE21" s="247"/>
      <c r="CF21" s="247"/>
      <c r="CG21" s="247"/>
      <c r="CH21" s="247"/>
      <c r="CI21" s="247"/>
      <c r="CJ21" s="247"/>
      <c r="CK21" s="247"/>
      <c r="CL21" s="247"/>
      <c r="CM21" s="247"/>
      <c r="CN21" s="247"/>
      <c r="CO21" s="247"/>
      <c r="CP21" s="1197"/>
      <c r="CQ21" s="247"/>
      <c r="CR21" s="247"/>
      <c r="CS21" s="247"/>
      <c r="CT21" s="247"/>
      <c r="CU21" s="247"/>
      <c r="CV21" s="247"/>
      <c r="CW21" s="247"/>
      <c r="CX21" s="247"/>
      <c r="CY21" s="247"/>
      <c r="CZ21" s="247"/>
      <c r="DA21" s="247"/>
      <c r="DB21" s="1197"/>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1198"/>
      <c r="DD40" s="1198"/>
      <c r="DE40" s="245"/>
    </row>
    <row r="41" spans="2:109" ht="16.2" x14ac:dyDescent="0.2">
      <c r="B41" s="246" t="s">
        <v>602</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1199"/>
      <c r="I42" s="1200"/>
      <c r="J42" s="1200"/>
      <c r="K42" s="1200"/>
      <c r="AM42" s="1199"/>
      <c r="AN42" s="1199" t="s">
        <v>603</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49"/>
      <c r="AN43" s="1201" t="s">
        <v>604</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49"/>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49"/>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49"/>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49"/>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49"/>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49"/>
      <c r="AN49" s="245" t="s">
        <v>605</v>
      </c>
    </row>
    <row r="50" spans="1:109" ht="13.2" x14ac:dyDescent="0.2">
      <c r="B50" s="249"/>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560</v>
      </c>
      <c r="BQ50" s="1217"/>
      <c r="BR50" s="1217"/>
      <c r="BS50" s="1217"/>
      <c r="BT50" s="1217"/>
      <c r="BU50" s="1217"/>
      <c r="BV50" s="1217"/>
      <c r="BW50" s="1217"/>
      <c r="BX50" s="1217" t="s">
        <v>561</v>
      </c>
      <c r="BY50" s="1217"/>
      <c r="BZ50" s="1217"/>
      <c r="CA50" s="1217"/>
      <c r="CB50" s="1217"/>
      <c r="CC50" s="1217"/>
      <c r="CD50" s="1217"/>
      <c r="CE50" s="1217"/>
      <c r="CF50" s="1217" t="s">
        <v>562</v>
      </c>
      <c r="CG50" s="1217"/>
      <c r="CH50" s="1217"/>
      <c r="CI50" s="1217"/>
      <c r="CJ50" s="1217"/>
      <c r="CK50" s="1217"/>
      <c r="CL50" s="1217"/>
      <c r="CM50" s="1217"/>
      <c r="CN50" s="1217" t="s">
        <v>563</v>
      </c>
      <c r="CO50" s="1217"/>
      <c r="CP50" s="1217"/>
      <c r="CQ50" s="1217"/>
      <c r="CR50" s="1217"/>
      <c r="CS50" s="1217"/>
      <c r="CT50" s="1217"/>
      <c r="CU50" s="1217"/>
      <c r="CV50" s="1217" t="s">
        <v>564</v>
      </c>
      <c r="CW50" s="1217"/>
      <c r="CX50" s="1217"/>
      <c r="CY50" s="1217"/>
      <c r="CZ50" s="1217"/>
      <c r="DA50" s="1217"/>
      <c r="DB50" s="1217"/>
      <c r="DC50" s="1217"/>
    </row>
    <row r="51" spans="1:109" ht="13.5" customHeight="1" x14ac:dyDescent="0.2">
      <c r="B51" s="249"/>
      <c r="G51" s="1218"/>
      <c r="H51" s="1218"/>
      <c r="I51" s="1219"/>
      <c r="J51" s="1219"/>
      <c r="K51" s="1220"/>
      <c r="L51" s="1220"/>
      <c r="M51" s="1220"/>
      <c r="N51" s="1220"/>
      <c r="AM51" s="1210"/>
      <c r="AN51" s="1221" t="s">
        <v>606</v>
      </c>
      <c r="AO51" s="1221"/>
      <c r="AP51" s="1221"/>
      <c r="AQ51" s="1221"/>
      <c r="AR51" s="1221"/>
      <c r="AS51" s="1221"/>
      <c r="AT51" s="1221"/>
      <c r="AU51" s="1221"/>
      <c r="AV51" s="1221"/>
      <c r="AW51" s="1221"/>
      <c r="AX51" s="1221"/>
      <c r="AY51" s="1221"/>
      <c r="AZ51" s="1221"/>
      <c r="BA51" s="1221"/>
      <c r="BB51" s="1221" t="s">
        <v>607</v>
      </c>
      <c r="BC51" s="1221"/>
      <c r="BD51" s="1221"/>
      <c r="BE51" s="1221"/>
      <c r="BF51" s="1221"/>
      <c r="BG51" s="1221"/>
      <c r="BH51" s="1221"/>
      <c r="BI51" s="1221"/>
      <c r="BJ51" s="1221"/>
      <c r="BK51" s="1221"/>
      <c r="BL51" s="1221"/>
      <c r="BM51" s="1221"/>
      <c r="BN51" s="1221"/>
      <c r="BO51" s="1221"/>
      <c r="BP51" s="1222">
        <v>50.2</v>
      </c>
      <c r="BQ51" s="1222"/>
      <c r="BR51" s="1222"/>
      <c r="BS51" s="1222"/>
      <c r="BT51" s="1222"/>
      <c r="BU51" s="1222"/>
      <c r="BV51" s="1222"/>
      <c r="BW51" s="1222"/>
      <c r="BX51" s="1222">
        <v>45.9</v>
      </c>
      <c r="BY51" s="1222"/>
      <c r="BZ51" s="1222"/>
      <c r="CA51" s="1222"/>
      <c r="CB51" s="1222"/>
      <c r="CC51" s="1222"/>
      <c r="CD51" s="1222"/>
      <c r="CE51" s="1222"/>
      <c r="CF51" s="1222">
        <v>37.4</v>
      </c>
      <c r="CG51" s="1222"/>
      <c r="CH51" s="1222"/>
      <c r="CI51" s="1222"/>
      <c r="CJ51" s="1222"/>
      <c r="CK51" s="1222"/>
      <c r="CL51" s="1222"/>
      <c r="CM51" s="1222"/>
      <c r="CN51" s="1222">
        <v>33.799999999999997</v>
      </c>
      <c r="CO51" s="1222"/>
      <c r="CP51" s="1222"/>
      <c r="CQ51" s="1222"/>
      <c r="CR51" s="1222"/>
      <c r="CS51" s="1222"/>
      <c r="CT51" s="1222"/>
      <c r="CU51" s="1222"/>
      <c r="CV51" s="1222">
        <v>22.8</v>
      </c>
      <c r="CW51" s="1222"/>
      <c r="CX51" s="1222"/>
      <c r="CY51" s="1222"/>
      <c r="CZ51" s="1222"/>
      <c r="DA51" s="1222"/>
      <c r="DB51" s="1222"/>
      <c r="DC51" s="1222"/>
    </row>
    <row r="52" spans="1:109" ht="13.2" x14ac:dyDescent="0.2">
      <c r="B52" s="249"/>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49"/>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608</v>
      </c>
      <c r="BC53" s="1221"/>
      <c r="BD53" s="1221"/>
      <c r="BE53" s="1221"/>
      <c r="BF53" s="1221"/>
      <c r="BG53" s="1221"/>
      <c r="BH53" s="1221"/>
      <c r="BI53" s="1221"/>
      <c r="BJ53" s="1221"/>
      <c r="BK53" s="1221"/>
      <c r="BL53" s="1221"/>
      <c r="BM53" s="1221"/>
      <c r="BN53" s="1221"/>
      <c r="BO53" s="1221"/>
      <c r="BP53" s="1222">
        <v>61.4</v>
      </c>
      <c r="BQ53" s="1222"/>
      <c r="BR53" s="1222"/>
      <c r="BS53" s="1222"/>
      <c r="BT53" s="1222"/>
      <c r="BU53" s="1222"/>
      <c r="BV53" s="1222"/>
      <c r="BW53" s="1222"/>
      <c r="BX53" s="1222">
        <v>62.7</v>
      </c>
      <c r="BY53" s="1222"/>
      <c r="BZ53" s="1222"/>
      <c r="CA53" s="1222"/>
      <c r="CB53" s="1222"/>
      <c r="CC53" s="1222"/>
      <c r="CD53" s="1222"/>
      <c r="CE53" s="1222"/>
      <c r="CF53" s="1222">
        <v>63.5</v>
      </c>
      <c r="CG53" s="1222"/>
      <c r="CH53" s="1222"/>
      <c r="CI53" s="1222"/>
      <c r="CJ53" s="1222"/>
      <c r="CK53" s="1222"/>
      <c r="CL53" s="1222"/>
      <c r="CM53" s="1222"/>
      <c r="CN53" s="1222">
        <v>64.2</v>
      </c>
      <c r="CO53" s="1222"/>
      <c r="CP53" s="1222"/>
      <c r="CQ53" s="1222"/>
      <c r="CR53" s="1222"/>
      <c r="CS53" s="1222"/>
      <c r="CT53" s="1222"/>
      <c r="CU53" s="1222"/>
      <c r="CV53" s="1222">
        <v>65.900000000000006</v>
      </c>
      <c r="CW53" s="1222"/>
      <c r="CX53" s="1222"/>
      <c r="CY53" s="1222"/>
      <c r="CZ53" s="1222"/>
      <c r="DA53" s="1222"/>
      <c r="DB53" s="1222"/>
      <c r="DC53" s="1222"/>
    </row>
    <row r="54" spans="1:109" ht="13.2" x14ac:dyDescent="0.2">
      <c r="A54" s="1200"/>
      <c r="B54" s="249"/>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49"/>
      <c r="G55" s="1211"/>
      <c r="H55" s="1211"/>
      <c r="I55" s="1211"/>
      <c r="J55" s="1211"/>
      <c r="K55" s="1220"/>
      <c r="L55" s="1220"/>
      <c r="M55" s="1220"/>
      <c r="N55" s="1220"/>
      <c r="AN55" s="1217" t="s">
        <v>609</v>
      </c>
      <c r="AO55" s="1217"/>
      <c r="AP55" s="1217"/>
      <c r="AQ55" s="1217"/>
      <c r="AR55" s="1217"/>
      <c r="AS55" s="1217"/>
      <c r="AT55" s="1217"/>
      <c r="AU55" s="1217"/>
      <c r="AV55" s="1217"/>
      <c r="AW55" s="1217"/>
      <c r="AX55" s="1217"/>
      <c r="AY55" s="1217"/>
      <c r="AZ55" s="1217"/>
      <c r="BA55" s="1217"/>
      <c r="BB55" s="1221" t="s">
        <v>607</v>
      </c>
      <c r="BC55" s="1221"/>
      <c r="BD55" s="1221"/>
      <c r="BE55" s="1221"/>
      <c r="BF55" s="1221"/>
      <c r="BG55" s="1221"/>
      <c r="BH55" s="1221"/>
      <c r="BI55" s="1221"/>
      <c r="BJ55" s="1221"/>
      <c r="BK55" s="1221"/>
      <c r="BL55" s="1221"/>
      <c r="BM55" s="1221"/>
      <c r="BN55" s="1221"/>
      <c r="BO55" s="1221"/>
      <c r="BP55" s="1222">
        <v>53.4</v>
      </c>
      <c r="BQ55" s="1222"/>
      <c r="BR55" s="1222"/>
      <c r="BS55" s="1222"/>
      <c r="BT55" s="1222"/>
      <c r="BU55" s="1222"/>
      <c r="BV55" s="1222"/>
      <c r="BW55" s="1222"/>
      <c r="BX55" s="1222">
        <v>48</v>
      </c>
      <c r="BY55" s="1222"/>
      <c r="BZ55" s="1222"/>
      <c r="CA55" s="1222"/>
      <c r="CB55" s="1222"/>
      <c r="CC55" s="1222"/>
      <c r="CD55" s="1222"/>
      <c r="CE55" s="1222"/>
      <c r="CF55" s="1222">
        <v>49.1</v>
      </c>
      <c r="CG55" s="1222"/>
      <c r="CH55" s="1222"/>
      <c r="CI55" s="1222"/>
      <c r="CJ55" s="1222"/>
      <c r="CK55" s="1222"/>
      <c r="CL55" s="1222"/>
      <c r="CM55" s="1222"/>
      <c r="CN55" s="1222">
        <v>41.5</v>
      </c>
      <c r="CO55" s="1222"/>
      <c r="CP55" s="1222"/>
      <c r="CQ55" s="1222"/>
      <c r="CR55" s="1222"/>
      <c r="CS55" s="1222"/>
      <c r="CT55" s="1222"/>
      <c r="CU55" s="1222"/>
      <c r="CV55" s="1222">
        <v>23</v>
      </c>
      <c r="CW55" s="1222"/>
      <c r="CX55" s="1222"/>
      <c r="CY55" s="1222"/>
      <c r="CZ55" s="1222"/>
      <c r="DA55" s="1222"/>
      <c r="DB55" s="1222"/>
      <c r="DC55" s="1222"/>
    </row>
    <row r="56" spans="1:109" ht="13.2" x14ac:dyDescent="0.2">
      <c r="A56" s="1200"/>
      <c r="B56" s="249"/>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5"/>
      <c r="AN57" s="1217"/>
      <c r="AO57" s="1217"/>
      <c r="AP57" s="1217"/>
      <c r="AQ57" s="1217"/>
      <c r="AR57" s="1217"/>
      <c r="AS57" s="1217"/>
      <c r="AT57" s="1217"/>
      <c r="AU57" s="1217"/>
      <c r="AV57" s="1217"/>
      <c r="AW57" s="1217"/>
      <c r="AX57" s="1217"/>
      <c r="AY57" s="1217"/>
      <c r="AZ57" s="1217"/>
      <c r="BA57" s="1217"/>
      <c r="BB57" s="1221" t="s">
        <v>608</v>
      </c>
      <c r="BC57" s="1221"/>
      <c r="BD57" s="1221"/>
      <c r="BE57" s="1221"/>
      <c r="BF57" s="1221"/>
      <c r="BG57" s="1221"/>
      <c r="BH57" s="1221"/>
      <c r="BI57" s="1221"/>
      <c r="BJ57" s="1221"/>
      <c r="BK57" s="1221"/>
      <c r="BL57" s="1221"/>
      <c r="BM57" s="1221"/>
      <c r="BN57" s="1221"/>
      <c r="BO57" s="1221"/>
      <c r="BP57" s="1222">
        <v>59.6</v>
      </c>
      <c r="BQ57" s="1222"/>
      <c r="BR57" s="1222"/>
      <c r="BS57" s="1222"/>
      <c r="BT57" s="1222"/>
      <c r="BU57" s="1222"/>
      <c r="BV57" s="1222"/>
      <c r="BW57" s="1222"/>
      <c r="BX57" s="1222">
        <v>60.8</v>
      </c>
      <c r="BY57" s="1222"/>
      <c r="BZ57" s="1222"/>
      <c r="CA57" s="1222"/>
      <c r="CB57" s="1222"/>
      <c r="CC57" s="1222"/>
      <c r="CD57" s="1222"/>
      <c r="CE57" s="1222"/>
      <c r="CF57" s="1222">
        <v>61</v>
      </c>
      <c r="CG57" s="1222"/>
      <c r="CH57" s="1222"/>
      <c r="CI57" s="1222"/>
      <c r="CJ57" s="1222"/>
      <c r="CK57" s="1222"/>
      <c r="CL57" s="1222"/>
      <c r="CM57" s="1222"/>
      <c r="CN57" s="1222">
        <v>61.7</v>
      </c>
      <c r="CO57" s="1222"/>
      <c r="CP57" s="1222"/>
      <c r="CQ57" s="1222"/>
      <c r="CR57" s="1222"/>
      <c r="CS57" s="1222"/>
      <c r="CT57" s="1222"/>
      <c r="CU57" s="1222"/>
      <c r="CV57" s="1222">
        <v>62.8</v>
      </c>
      <c r="CW57" s="1222"/>
      <c r="CX57" s="1222"/>
      <c r="CY57" s="1222"/>
      <c r="CZ57" s="1222"/>
      <c r="DA57" s="1222"/>
      <c r="DB57" s="1222"/>
      <c r="DC57" s="1222"/>
      <c r="DD57" s="1225"/>
      <c r="DE57" s="1223"/>
    </row>
    <row r="58" spans="1:109" s="1200" customFormat="1" ht="13.2" x14ac:dyDescent="0.2">
      <c r="A58" s="245"/>
      <c r="B58" s="1223"/>
      <c r="G58" s="1211"/>
      <c r="H58" s="1211"/>
      <c r="I58" s="1224"/>
      <c r="J58" s="1224"/>
      <c r="K58" s="1220"/>
      <c r="L58" s="1220"/>
      <c r="M58" s="1220"/>
      <c r="N58" s="1220"/>
      <c r="AM58" s="245"/>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5"/>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5"/>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5"/>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5"/>
    </row>
    <row r="63" spans="1:109" ht="16.2" x14ac:dyDescent="0.2">
      <c r="B63" s="302" t="s">
        <v>610</v>
      </c>
    </row>
    <row r="64" spans="1:109" ht="13.2" x14ac:dyDescent="0.2">
      <c r="B64" s="249"/>
      <c r="G64" s="1199"/>
      <c r="I64" s="1231"/>
      <c r="J64" s="1231"/>
      <c r="K64" s="1231"/>
      <c r="L64" s="1231"/>
      <c r="M64" s="1231"/>
      <c r="N64" s="1232"/>
      <c r="AM64" s="1199"/>
      <c r="AN64" s="1199" t="s">
        <v>603</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5" customHeight="1" x14ac:dyDescent="0.2">
      <c r="B65" s="249"/>
      <c r="AN65" s="1201" t="s">
        <v>611</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49"/>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49"/>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49"/>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49"/>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49"/>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49"/>
      <c r="G71" s="1236"/>
      <c r="I71" s="1237"/>
      <c r="J71" s="1234"/>
      <c r="K71" s="1234"/>
      <c r="L71" s="1235"/>
      <c r="M71" s="1234"/>
      <c r="N71" s="1235"/>
      <c r="AM71" s="1236"/>
      <c r="AN71" s="245" t="s">
        <v>605</v>
      </c>
    </row>
    <row r="72" spans="2:107" ht="13.2" x14ac:dyDescent="0.2">
      <c r="B72" s="249"/>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560</v>
      </c>
      <c r="BQ72" s="1217"/>
      <c r="BR72" s="1217"/>
      <c r="BS72" s="1217"/>
      <c r="BT72" s="1217"/>
      <c r="BU72" s="1217"/>
      <c r="BV72" s="1217"/>
      <c r="BW72" s="1217"/>
      <c r="BX72" s="1217" t="s">
        <v>561</v>
      </c>
      <c r="BY72" s="1217"/>
      <c r="BZ72" s="1217"/>
      <c r="CA72" s="1217"/>
      <c r="CB72" s="1217"/>
      <c r="CC72" s="1217"/>
      <c r="CD72" s="1217"/>
      <c r="CE72" s="1217"/>
      <c r="CF72" s="1217" t="s">
        <v>562</v>
      </c>
      <c r="CG72" s="1217"/>
      <c r="CH72" s="1217"/>
      <c r="CI72" s="1217"/>
      <c r="CJ72" s="1217"/>
      <c r="CK72" s="1217"/>
      <c r="CL72" s="1217"/>
      <c r="CM72" s="1217"/>
      <c r="CN72" s="1217" t="s">
        <v>563</v>
      </c>
      <c r="CO72" s="1217"/>
      <c r="CP72" s="1217"/>
      <c r="CQ72" s="1217"/>
      <c r="CR72" s="1217"/>
      <c r="CS72" s="1217"/>
      <c r="CT72" s="1217"/>
      <c r="CU72" s="1217"/>
      <c r="CV72" s="1217" t="s">
        <v>564</v>
      </c>
      <c r="CW72" s="1217"/>
      <c r="CX72" s="1217"/>
      <c r="CY72" s="1217"/>
      <c r="CZ72" s="1217"/>
      <c r="DA72" s="1217"/>
      <c r="DB72" s="1217"/>
      <c r="DC72" s="1217"/>
    </row>
    <row r="73" spans="2:107" ht="13.2" x14ac:dyDescent="0.2">
      <c r="B73" s="249"/>
      <c r="G73" s="1218"/>
      <c r="H73" s="1218"/>
      <c r="I73" s="1218"/>
      <c r="J73" s="1218"/>
      <c r="K73" s="1238"/>
      <c r="L73" s="1238"/>
      <c r="M73" s="1238"/>
      <c r="N73" s="1238"/>
      <c r="AM73" s="1210"/>
      <c r="AN73" s="1221" t="s">
        <v>606</v>
      </c>
      <c r="AO73" s="1221"/>
      <c r="AP73" s="1221"/>
      <c r="AQ73" s="1221"/>
      <c r="AR73" s="1221"/>
      <c r="AS73" s="1221"/>
      <c r="AT73" s="1221"/>
      <c r="AU73" s="1221"/>
      <c r="AV73" s="1221"/>
      <c r="AW73" s="1221"/>
      <c r="AX73" s="1221"/>
      <c r="AY73" s="1221"/>
      <c r="AZ73" s="1221"/>
      <c r="BA73" s="1221"/>
      <c r="BB73" s="1221" t="s">
        <v>607</v>
      </c>
      <c r="BC73" s="1221"/>
      <c r="BD73" s="1221"/>
      <c r="BE73" s="1221"/>
      <c r="BF73" s="1221"/>
      <c r="BG73" s="1221"/>
      <c r="BH73" s="1221"/>
      <c r="BI73" s="1221"/>
      <c r="BJ73" s="1221"/>
      <c r="BK73" s="1221"/>
      <c r="BL73" s="1221"/>
      <c r="BM73" s="1221"/>
      <c r="BN73" s="1221"/>
      <c r="BO73" s="1221"/>
      <c r="BP73" s="1222">
        <v>50.2</v>
      </c>
      <c r="BQ73" s="1222"/>
      <c r="BR73" s="1222"/>
      <c r="BS73" s="1222"/>
      <c r="BT73" s="1222"/>
      <c r="BU73" s="1222"/>
      <c r="BV73" s="1222"/>
      <c r="BW73" s="1222"/>
      <c r="BX73" s="1222">
        <v>45.9</v>
      </c>
      <c r="BY73" s="1222"/>
      <c r="BZ73" s="1222"/>
      <c r="CA73" s="1222"/>
      <c r="CB73" s="1222"/>
      <c r="CC73" s="1222"/>
      <c r="CD73" s="1222"/>
      <c r="CE73" s="1222"/>
      <c r="CF73" s="1222">
        <v>37.4</v>
      </c>
      <c r="CG73" s="1222"/>
      <c r="CH73" s="1222"/>
      <c r="CI73" s="1222"/>
      <c r="CJ73" s="1222"/>
      <c r="CK73" s="1222"/>
      <c r="CL73" s="1222"/>
      <c r="CM73" s="1222"/>
      <c r="CN73" s="1222">
        <v>33.799999999999997</v>
      </c>
      <c r="CO73" s="1222"/>
      <c r="CP73" s="1222"/>
      <c r="CQ73" s="1222"/>
      <c r="CR73" s="1222"/>
      <c r="CS73" s="1222"/>
      <c r="CT73" s="1222"/>
      <c r="CU73" s="1222"/>
      <c r="CV73" s="1222">
        <v>22.8</v>
      </c>
      <c r="CW73" s="1222"/>
      <c r="CX73" s="1222"/>
      <c r="CY73" s="1222"/>
      <c r="CZ73" s="1222"/>
      <c r="DA73" s="1222"/>
      <c r="DB73" s="1222"/>
      <c r="DC73" s="1222"/>
    </row>
    <row r="74" spans="2:107" ht="13.2" x14ac:dyDescent="0.2">
      <c r="B74" s="249"/>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49"/>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612</v>
      </c>
      <c r="BC75" s="1221"/>
      <c r="BD75" s="1221"/>
      <c r="BE75" s="1221"/>
      <c r="BF75" s="1221"/>
      <c r="BG75" s="1221"/>
      <c r="BH75" s="1221"/>
      <c r="BI75" s="1221"/>
      <c r="BJ75" s="1221"/>
      <c r="BK75" s="1221"/>
      <c r="BL75" s="1221"/>
      <c r="BM75" s="1221"/>
      <c r="BN75" s="1221"/>
      <c r="BO75" s="1221"/>
      <c r="BP75" s="1222">
        <v>8.3000000000000007</v>
      </c>
      <c r="BQ75" s="1222"/>
      <c r="BR75" s="1222"/>
      <c r="BS75" s="1222"/>
      <c r="BT75" s="1222"/>
      <c r="BU75" s="1222"/>
      <c r="BV75" s="1222"/>
      <c r="BW75" s="1222"/>
      <c r="BX75" s="1222">
        <v>8</v>
      </c>
      <c r="BY75" s="1222"/>
      <c r="BZ75" s="1222"/>
      <c r="CA75" s="1222"/>
      <c r="CB75" s="1222"/>
      <c r="CC75" s="1222"/>
      <c r="CD75" s="1222"/>
      <c r="CE75" s="1222"/>
      <c r="CF75" s="1222">
        <v>7.6</v>
      </c>
      <c r="CG75" s="1222"/>
      <c r="CH75" s="1222"/>
      <c r="CI75" s="1222"/>
      <c r="CJ75" s="1222"/>
      <c r="CK75" s="1222"/>
      <c r="CL75" s="1222"/>
      <c r="CM75" s="1222"/>
      <c r="CN75" s="1222">
        <v>7.3</v>
      </c>
      <c r="CO75" s="1222"/>
      <c r="CP75" s="1222"/>
      <c r="CQ75" s="1222"/>
      <c r="CR75" s="1222"/>
      <c r="CS75" s="1222"/>
      <c r="CT75" s="1222"/>
      <c r="CU75" s="1222"/>
      <c r="CV75" s="1222">
        <v>7</v>
      </c>
      <c r="CW75" s="1222"/>
      <c r="CX75" s="1222"/>
      <c r="CY75" s="1222"/>
      <c r="CZ75" s="1222"/>
      <c r="DA75" s="1222"/>
      <c r="DB75" s="1222"/>
      <c r="DC75" s="1222"/>
    </row>
    <row r="76" spans="2:107" ht="13.2" x14ac:dyDescent="0.2">
      <c r="B76" s="249"/>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49"/>
      <c r="G77" s="1211"/>
      <c r="H77" s="1211"/>
      <c r="I77" s="1211"/>
      <c r="J77" s="1211"/>
      <c r="K77" s="1238"/>
      <c r="L77" s="1238"/>
      <c r="M77" s="1238"/>
      <c r="N77" s="1238"/>
      <c r="AN77" s="1217" t="s">
        <v>609</v>
      </c>
      <c r="AO77" s="1217"/>
      <c r="AP77" s="1217"/>
      <c r="AQ77" s="1217"/>
      <c r="AR77" s="1217"/>
      <c r="AS77" s="1217"/>
      <c r="AT77" s="1217"/>
      <c r="AU77" s="1217"/>
      <c r="AV77" s="1217"/>
      <c r="AW77" s="1217"/>
      <c r="AX77" s="1217"/>
      <c r="AY77" s="1217"/>
      <c r="AZ77" s="1217"/>
      <c r="BA77" s="1217"/>
      <c r="BB77" s="1221" t="s">
        <v>607</v>
      </c>
      <c r="BC77" s="1221"/>
      <c r="BD77" s="1221"/>
      <c r="BE77" s="1221"/>
      <c r="BF77" s="1221"/>
      <c r="BG77" s="1221"/>
      <c r="BH77" s="1221"/>
      <c r="BI77" s="1221"/>
      <c r="BJ77" s="1221"/>
      <c r="BK77" s="1221"/>
      <c r="BL77" s="1221"/>
      <c r="BM77" s="1221"/>
      <c r="BN77" s="1221"/>
      <c r="BO77" s="1221"/>
      <c r="BP77" s="1222">
        <v>53.4</v>
      </c>
      <c r="BQ77" s="1222"/>
      <c r="BR77" s="1222"/>
      <c r="BS77" s="1222"/>
      <c r="BT77" s="1222"/>
      <c r="BU77" s="1222"/>
      <c r="BV77" s="1222"/>
      <c r="BW77" s="1222"/>
      <c r="BX77" s="1222">
        <v>48</v>
      </c>
      <c r="BY77" s="1222"/>
      <c r="BZ77" s="1222"/>
      <c r="CA77" s="1222"/>
      <c r="CB77" s="1222"/>
      <c r="CC77" s="1222"/>
      <c r="CD77" s="1222"/>
      <c r="CE77" s="1222"/>
      <c r="CF77" s="1222">
        <v>49.1</v>
      </c>
      <c r="CG77" s="1222"/>
      <c r="CH77" s="1222"/>
      <c r="CI77" s="1222"/>
      <c r="CJ77" s="1222"/>
      <c r="CK77" s="1222"/>
      <c r="CL77" s="1222"/>
      <c r="CM77" s="1222"/>
      <c r="CN77" s="1222">
        <v>41.5</v>
      </c>
      <c r="CO77" s="1222"/>
      <c r="CP77" s="1222"/>
      <c r="CQ77" s="1222"/>
      <c r="CR77" s="1222"/>
      <c r="CS77" s="1222"/>
      <c r="CT77" s="1222"/>
      <c r="CU77" s="1222"/>
      <c r="CV77" s="1222">
        <v>23</v>
      </c>
      <c r="CW77" s="1222"/>
      <c r="CX77" s="1222"/>
      <c r="CY77" s="1222"/>
      <c r="CZ77" s="1222"/>
      <c r="DA77" s="1222"/>
      <c r="DB77" s="1222"/>
      <c r="DC77" s="1222"/>
    </row>
    <row r="78" spans="2:107" ht="13.2" x14ac:dyDescent="0.2">
      <c r="B78" s="249"/>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49"/>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612</v>
      </c>
      <c r="BC79" s="1221"/>
      <c r="BD79" s="1221"/>
      <c r="BE79" s="1221"/>
      <c r="BF79" s="1221"/>
      <c r="BG79" s="1221"/>
      <c r="BH79" s="1221"/>
      <c r="BI79" s="1221"/>
      <c r="BJ79" s="1221"/>
      <c r="BK79" s="1221"/>
      <c r="BL79" s="1221"/>
      <c r="BM79" s="1221"/>
      <c r="BN79" s="1221"/>
      <c r="BO79" s="1221"/>
      <c r="BP79" s="1222">
        <v>9.8000000000000007</v>
      </c>
      <c r="BQ79" s="1222"/>
      <c r="BR79" s="1222"/>
      <c r="BS79" s="1222"/>
      <c r="BT79" s="1222"/>
      <c r="BU79" s="1222"/>
      <c r="BV79" s="1222"/>
      <c r="BW79" s="1222"/>
      <c r="BX79" s="1222">
        <v>9.6</v>
      </c>
      <c r="BY79" s="1222"/>
      <c r="BZ79" s="1222"/>
      <c r="CA79" s="1222"/>
      <c r="CB79" s="1222"/>
      <c r="CC79" s="1222"/>
      <c r="CD79" s="1222"/>
      <c r="CE79" s="1222"/>
      <c r="CF79" s="1222">
        <v>9.5</v>
      </c>
      <c r="CG79" s="1222"/>
      <c r="CH79" s="1222"/>
      <c r="CI79" s="1222"/>
      <c r="CJ79" s="1222"/>
      <c r="CK79" s="1222"/>
      <c r="CL79" s="1222"/>
      <c r="CM79" s="1222"/>
      <c r="CN79" s="1222">
        <v>9.1999999999999993</v>
      </c>
      <c r="CO79" s="1222"/>
      <c r="CP79" s="1222"/>
      <c r="CQ79" s="1222"/>
      <c r="CR79" s="1222"/>
      <c r="CS79" s="1222"/>
      <c r="CT79" s="1222"/>
      <c r="CU79" s="1222"/>
      <c r="CV79" s="1222">
        <v>8.1999999999999993</v>
      </c>
      <c r="CW79" s="1222"/>
      <c r="CX79" s="1222"/>
      <c r="CY79" s="1222"/>
      <c r="CZ79" s="1222"/>
      <c r="DA79" s="1222"/>
      <c r="DB79" s="1222"/>
      <c r="DC79" s="1222"/>
    </row>
    <row r="80" spans="2:107" ht="13.2" x14ac:dyDescent="0.2">
      <c r="B80" s="249"/>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49"/>
    </row>
    <row r="82" spans="2:109" ht="16.2" x14ac:dyDescent="0.2">
      <c r="B82" s="249"/>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Al6Dh53n+yDfPwDLzzxW5/0vqw5MxD6GqFESdrXMXb2Ubc5RyfHPl280dvzKqF/Riu+rgodwUCJfVlhGWtq3ig==" saltValue="BbesBARM8eGNpJhjzj8p5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5460F-EDEE-424C-860C-9E743D987123}">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507</v>
      </c>
    </row>
  </sheetData>
  <sheetProtection algorithmName="SHA-512" hashValue="yMiYiY2fQhqrY41R41iaHJlqnl0WFedNCFttHvlmAtXXedswn/tNJQTN9eqFKZdo0nTy6ONpFXl92nnELgQSbw==" saltValue="WNM5nxRUPzVyFzgIV27Vj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25F78-5530-4996-ADC1-64C513C684C9}">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507</v>
      </c>
    </row>
  </sheetData>
  <sheetProtection algorithmName="SHA-512" hashValue="UtPLBnVd7YecyHYHieR7TMsKM37185WGqOSYLkNkDkUdo28ae3AXVr7ca/A9/8v5IKaYT637ZiTRs2SZdosreQ==" saltValue="r/fNYXfLWWwoakTji2fQv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7" customWidth="1"/>
    <col min="2" max="8" width="13.33203125" style="137" customWidth="1"/>
    <col min="9" max="16384" width="11.109375" style="137"/>
  </cols>
  <sheetData>
    <row r="1" spans="1:8" x14ac:dyDescent="0.2">
      <c r="A1" s="131"/>
      <c r="B1" s="132"/>
      <c r="C1" s="133"/>
      <c r="D1" s="134"/>
      <c r="E1" s="135"/>
      <c r="F1" s="135"/>
      <c r="G1" s="135"/>
      <c r="H1" s="136"/>
    </row>
    <row r="2" spans="1:8" x14ac:dyDescent="0.2">
      <c r="A2" s="138"/>
      <c r="B2" s="139"/>
      <c r="C2" s="140"/>
      <c r="D2" s="141" t="s">
        <v>52</v>
      </c>
      <c r="E2" s="142"/>
      <c r="F2" s="143" t="s">
        <v>557</v>
      </c>
      <c r="G2" s="144"/>
      <c r="H2" s="145"/>
    </row>
    <row r="3" spans="1:8" x14ac:dyDescent="0.2">
      <c r="A3" s="141" t="s">
        <v>550</v>
      </c>
      <c r="B3" s="146"/>
      <c r="C3" s="147"/>
      <c r="D3" s="148">
        <v>38228</v>
      </c>
      <c r="E3" s="149"/>
      <c r="F3" s="150">
        <v>88968</v>
      </c>
      <c r="G3" s="151"/>
      <c r="H3" s="152"/>
    </row>
    <row r="4" spans="1:8" x14ac:dyDescent="0.2">
      <c r="A4" s="153"/>
      <c r="B4" s="154"/>
      <c r="C4" s="155"/>
      <c r="D4" s="156">
        <v>22166</v>
      </c>
      <c r="E4" s="157"/>
      <c r="F4" s="158">
        <v>45482</v>
      </c>
      <c r="G4" s="159"/>
      <c r="H4" s="160"/>
    </row>
    <row r="5" spans="1:8" x14ac:dyDescent="0.2">
      <c r="A5" s="141" t="s">
        <v>552</v>
      </c>
      <c r="B5" s="146"/>
      <c r="C5" s="147"/>
      <c r="D5" s="148">
        <v>72813</v>
      </c>
      <c r="E5" s="149"/>
      <c r="F5" s="150">
        <v>85173</v>
      </c>
      <c r="G5" s="151"/>
      <c r="H5" s="152"/>
    </row>
    <row r="6" spans="1:8" x14ac:dyDescent="0.2">
      <c r="A6" s="153"/>
      <c r="B6" s="154"/>
      <c r="C6" s="155"/>
      <c r="D6" s="156">
        <v>39654</v>
      </c>
      <c r="E6" s="157"/>
      <c r="F6" s="158">
        <v>43913</v>
      </c>
      <c r="G6" s="159"/>
      <c r="H6" s="160"/>
    </row>
    <row r="7" spans="1:8" x14ac:dyDescent="0.2">
      <c r="A7" s="141" t="s">
        <v>553</v>
      </c>
      <c r="B7" s="146"/>
      <c r="C7" s="147"/>
      <c r="D7" s="148">
        <v>49882</v>
      </c>
      <c r="E7" s="149"/>
      <c r="F7" s="150">
        <v>94081</v>
      </c>
      <c r="G7" s="151"/>
      <c r="H7" s="152"/>
    </row>
    <row r="8" spans="1:8" x14ac:dyDescent="0.2">
      <c r="A8" s="153"/>
      <c r="B8" s="154"/>
      <c r="C8" s="155"/>
      <c r="D8" s="156">
        <v>37054</v>
      </c>
      <c r="E8" s="157"/>
      <c r="F8" s="158">
        <v>48949</v>
      </c>
      <c r="G8" s="159"/>
      <c r="H8" s="160"/>
    </row>
    <row r="9" spans="1:8" x14ac:dyDescent="0.2">
      <c r="A9" s="141" t="s">
        <v>554</v>
      </c>
      <c r="B9" s="146"/>
      <c r="C9" s="147"/>
      <c r="D9" s="148">
        <v>55585</v>
      </c>
      <c r="E9" s="149"/>
      <c r="F9" s="150">
        <v>92632</v>
      </c>
      <c r="G9" s="151"/>
      <c r="H9" s="152"/>
    </row>
    <row r="10" spans="1:8" x14ac:dyDescent="0.2">
      <c r="A10" s="153"/>
      <c r="B10" s="154"/>
      <c r="C10" s="155"/>
      <c r="D10" s="156">
        <v>44864</v>
      </c>
      <c r="E10" s="157"/>
      <c r="F10" s="158">
        <v>47978</v>
      </c>
      <c r="G10" s="159"/>
      <c r="H10" s="160"/>
    </row>
    <row r="11" spans="1:8" x14ac:dyDescent="0.2">
      <c r="A11" s="141" t="s">
        <v>555</v>
      </c>
      <c r="B11" s="146"/>
      <c r="C11" s="147"/>
      <c r="D11" s="148">
        <v>45282</v>
      </c>
      <c r="E11" s="149"/>
      <c r="F11" s="150">
        <v>71279</v>
      </c>
      <c r="G11" s="151"/>
      <c r="H11" s="152"/>
    </row>
    <row r="12" spans="1:8" x14ac:dyDescent="0.2">
      <c r="A12" s="153"/>
      <c r="B12" s="154"/>
      <c r="C12" s="161"/>
      <c r="D12" s="156">
        <v>34324</v>
      </c>
      <c r="E12" s="157"/>
      <c r="F12" s="158">
        <v>36731</v>
      </c>
      <c r="G12" s="159"/>
      <c r="H12" s="160"/>
    </row>
    <row r="13" spans="1:8" x14ac:dyDescent="0.2">
      <c r="A13" s="141"/>
      <c r="B13" s="146"/>
      <c r="C13" s="147"/>
      <c r="D13" s="148">
        <v>52358</v>
      </c>
      <c r="E13" s="149"/>
      <c r="F13" s="150">
        <v>86427</v>
      </c>
      <c r="G13" s="162"/>
      <c r="H13" s="152"/>
    </row>
    <row r="14" spans="1:8" x14ac:dyDescent="0.2">
      <c r="A14" s="153"/>
      <c r="B14" s="154"/>
      <c r="C14" s="155"/>
      <c r="D14" s="156">
        <v>35612</v>
      </c>
      <c r="E14" s="157"/>
      <c r="F14" s="158">
        <v>44611</v>
      </c>
      <c r="G14" s="159"/>
      <c r="H14" s="160"/>
    </row>
    <row r="17" spans="1:11" x14ac:dyDescent="0.2">
      <c r="A17" s="137" t="s">
        <v>53</v>
      </c>
    </row>
    <row r="18" spans="1:11" x14ac:dyDescent="0.2">
      <c r="A18" s="163"/>
      <c r="B18" s="163" t="str">
        <f>実質収支比率等に係る経年分析!F$46</f>
        <v>H29</v>
      </c>
      <c r="C18" s="163" t="str">
        <f>実質収支比率等に係る経年分析!G$46</f>
        <v>H30</v>
      </c>
      <c r="D18" s="163" t="str">
        <f>実質収支比率等に係る経年分析!H$46</f>
        <v>R01</v>
      </c>
      <c r="E18" s="163" t="str">
        <f>実質収支比率等に係る経年分析!I$46</f>
        <v>R02</v>
      </c>
      <c r="F18" s="163" t="str">
        <f>実質収支比率等に係る経年分析!J$46</f>
        <v>R03</v>
      </c>
    </row>
    <row r="19" spans="1:11" x14ac:dyDescent="0.2">
      <c r="A19" s="163" t="s">
        <v>54</v>
      </c>
      <c r="B19" s="163">
        <f>ROUND(VALUE(SUBSTITUTE(実質収支比率等に係る経年分析!F$48,"▲","-")),2)</f>
        <v>6.92</v>
      </c>
      <c r="C19" s="163">
        <f>ROUND(VALUE(SUBSTITUTE(実質収支比率等に係る経年分析!G$48,"▲","-")),2)</f>
        <v>6.54</v>
      </c>
      <c r="D19" s="163">
        <f>ROUND(VALUE(SUBSTITUTE(実質収支比率等に係る経年分析!H$48,"▲","-")),2)</f>
        <v>5.81</v>
      </c>
      <c r="E19" s="163">
        <f>ROUND(VALUE(SUBSTITUTE(実質収支比率等に係る経年分析!I$48,"▲","-")),2)</f>
        <v>8.9600000000000009</v>
      </c>
      <c r="F19" s="163">
        <f>ROUND(VALUE(SUBSTITUTE(実質収支比率等に係る経年分析!J$48,"▲","-")),2)</f>
        <v>9.56</v>
      </c>
    </row>
    <row r="20" spans="1:11" x14ac:dyDescent="0.2">
      <c r="A20" s="163" t="s">
        <v>55</v>
      </c>
      <c r="B20" s="163">
        <f>ROUND(VALUE(SUBSTITUTE(実質収支比率等に係る経年分析!F$47,"▲","-")),2)</f>
        <v>40.17</v>
      </c>
      <c r="C20" s="163">
        <f>ROUND(VALUE(SUBSTITUTE(実質収支比率等に係る経年分析!G$47,"▲","-")),2)</f>
        <v>39.479999999999997</v>
      </c>
      <c r="D20" s="163">
        <f>ROUND(VALUE(SUBSTITUTE(実質収支比率等に係る経年分析!H$47,"▲","-")),2)</f>
        <v>39.799999999999997</v>
      </c>
      <c r="E20" s="163">
        <f>ROUND(VALUE(SUBSTITUTE(実質収支比率等に係る経年分析!I$47,"▲","-")),2)</f>
        <v>41.35</v>
      </c>
      <c r="F20" s="163">
        <f>ROUND(VALUE(SUBSTITUTE(実質収支比率等に係る経年分析!J$47,"▲","-")),2)</f>
        <v>42.34</v>
      </c>
    </row>
    <row r="21" spans="1:11" x14ac:dyDescent="0.2">
      <c r="A21" s="163" t="s">
        <v>56</v>
      </c>
      <c r="B21" s="163">
        <f>IF(ISNUMBER(VALUE(SUBSTITUTE(実質収支比率等に係る経年分析!F$49,"▲","-"))),ROUND(VALUE(SUBSTITUTE(実質収支比率等に係る経年分析!F$49,"▲","-")),2),NA())</f>
        <v>0.4</v>
      </c>
      <c r="C21" s="163">
        <f>IF(ISNUMBER(VALUE(SUBSTITUTE(実質収支比率等に係る経年分析!G$49,"▲","-"))),ROUND(VALUE(SUBSTITUTE(実質収支比率等に係る経年分析!G$49,"▲","-")),2),NA())</f>
        <v>-5.57</v>
      </c>
      <c r="D21" s="163">
        <f>IF(ISNUMBER(VALUE(SUBSTITUTE(実質収支比率等に係る経年分析!H$49,"▲","-"))),ROUND(VALUE(SUBSTITUTE(実質収支比率等に係る経年分析!H$49,"▲","-")),2),NA())</f>
        <v>-3.32</v>
      </c>
      <c r="E21" s="163">
        <f>IF(ISNUMBER(VALUE(SUBSTITUTE(実質収支比率等に係る経年分析!I$49,"▲","-"))),ROUND(VALUE(SUBSTITUTE(実質収支比率等に係る経年分析!I$49,"▲","-")),2),NA())</f>
        <v>2.52</v>
      </c>
      <c r="F21" s="163">
        <f>IF(ISNUMBER(VALUE(SUBSTITUTE(実質収支比率等に係る経年分析!J$49,"▲","-"))),ROUND(VALUE(SUBSTITUTE(実質収支比率等に係る経年分析!J$49,"▲","-")),2),NA())</f>
        <v>-0.97</v>
      </c>
    </row>
    <row r="24" spans="1:11" x14ac:dyDescent="0.2">
      <c r="A24" s="137" t="s">
        <v>57</v>
      </c>
    </row>
    <row r="25" spans="1:11" x14ac:dyDescent="0.2">
      <c r="A25" s="164"/>
      <c r="B25" s="164" t="str">
        <f>連結実質赤字比率に係る赤字・黒字の構成分析!F$33</f>
        <v>H29</v>
      </c>
      <c r="C25" s="164"/>
      <c r="D25" s="164" t="str">
        <f>連結実質赤字比率に係る赤字・黒字の構成分析!G$33</f>
        <v>H30</v>
      </c>
      <c r="E25" s="164"/>
      <c r="F25" s="164" t="str">
        <f>連結実質赤字比率に係る赤字・黒字の構成分析!H$33</f>
        <v>R01</v>
      </c>
      <c r="G25" s="164"/>
      <c r="H25" s="164" t="str">
        <f>連結実質赤字比率に係る赤字・黒字の構成分析!I$33</f>
        <v>R02</v>
      </c>
      <c r="I25" s="164"/>
      <c r="J25" s="164" t="str">
        <f>連結実質赤字比率に係る赤字・黒字の構成分析!J$33</f>
        <v>R03</v>
      </c>
      <c r="K25" s="164"/>
    </row>
    <row r="26" spans="1:11" x14ac:dyDescent="0.2">
      <c r="A26" s="164"/>
      <c r="B26" s="164" t="s">
        <v>58</v>
      </c>
      <c r="C26" s="164" t="s">
        <v>59</v>
      </c>
      <c r="D26" s="164" t="s">
        <v>58</v>
      </c>
      <c r="E26" s="164" t="s">
        <v>59</v>
      </c>
      <c r="F26" s="164" t="s">
        <v>58</v>
      </c>
      <c r="G26" s="164" t="s">
        <v>59</v>
      </c>
      <c r="H26" s="164" t="s">
        <v>58</v>
      </c>
      <c r="I26" s="164" t="s">
        <v>59</v>
      </c>
      <c r="J26" s="164" t="s">
        <v>58</v>
      </c>
      <c r="K26" s="164" t="s">
        <v>59</v>
      </c>
    </row>
    <row r="27" spans="1:11" x14ac:dyDescent="0.2">
      <c r="A27" s="164" t="str">
        <f>IF(連結実質赤字比率に係る赤字・黒字の構成分析!C$43="",NA(),連結実質赤字比率に係る赤字・黒字の構成分析!C$43)</f>
        <v>その他会計（黒字）</v>
      </c>
      <c r="B27" s="164" t="e">
        <f>IF(ROUND(VALUE(SUBSTITUTE(連結実質赤字比率に係る赤字・黒字の構成分析!F$43,"▲", "-")), 2) &lt; 0, ABS(ROUND(VALUE(SUBSTITUTE(連結実質赤字比率に係る赤字・黒字の構成分析!F$43,"▲", "-")), 2)), NA())</f>
        <v>#VALUE!</v>
      </c>
      <c r="C27" s="164" t="e">
        <f>IF(ROUND(VALUE(SUBSTITUTE(連結実質赤字比率に係る赤字・黒字の構成分析!F$43,"▲", "-")), 2) &gt;= 0, ABS(ROUND(VALUE(SUBSTITUTE(連結実質赤字比率に係る赤字・黒字の構成分析!F$43,"▲", "-")), 2)), NA())</f>
        <v>#VALUE!</v>
      </c>
      <c r="D27" s="164" t="e">
        <f>IF(ROUND(VALUE(SUBSTITUTE(連結実質赤字比率に係る赤字・黒字の構成分析!G$43,"▲", "-")), 2) &lt; 0, ABS(ROUND(VALUE(SUBSTITUTE(連結実質赤字比率に係る赤字・黒字の構成分析!G$43,"▲", "-")), 2)), NA())</f>
        <v>#VALUE!</v>
      </c>
      <c r="E27" s="164" t="e">
        <f>IF(ROUND(VALUE(SUBSTITUTE(連結実質赤字比率に係る赤字・黒字の構成分析!G$43,"▲", "-")), 2) &gt;= 0, ABS(ROUND(VALUE(SUBSTITUTE(連結実質赤字比率に係る赤字・黒字の構成分析!G$43,"▲", "-")), 2)), NA())</f>
        <v>#VALUE!</v>
      </c>
      <c r="F27" s="164" t="e">
        <f>IF(ROUND(VALUE(SUBSTITUTE(連結実質赤字比率に係る赤字・黒字の構成分析!H$43,"▲", "-")), 2) &lt; 0, ABS(ROUND(VALUE(SUBSTITUTE(連結実質赤字比率に係る赤字・黒字の構成分析!H$43,"▲", "-")), 2)), NA())</f>
        <v>#VALUE!</v>
      </c>
      <c r="G27" s="164" t="e">
        <f>IF(ROUND(VALUE(SUBSTITUTE(連結実質赤字比率に係る赤字・黒字の構成分析!H$43,"▲", "-")), 2) &gt;= 0, ABS(ROUND(VALUE(SUBSTITUTE(連結実質赤字比率に係る赤字・黒字の構成分析!H$43,"▲", "-")), 2)), NA())</f>
        <v>#VALUE!</v>
      </c>
      <c r="H27" s="164" t="e">
        <f>IF(ROUND(VALUE(SUBSTITUTE(連結実質赤字比率に係る赤字・黒字の構成分析!I$43,"▲", "-")), 2) &lt; 0, ABS(ROUND(VALUE(SUBSTITUTE(連結実質赤字比率に係る赤字・黒字の構成分析!I$43,"▲", "-")), 2)), NA())</f>
        <v>#VALUE!</v>
      </c>
      <c r="I27" s="164" t="e">
        <f>IF(ROUND(VALUE(SUBSTITUTE(連結実質赤字比率に係る赤字・黒字の構成分析!I$43,"▲", "-")), 2) &gt;= 0, ABS(ROUND(VALUE(SUBSTITUTE(連結実質赤字比率に係る赤字・黒字の構成分析!I$43,"▲", "-")), 2)), NA())</f>
        <v>#VALUE!</v>
      </c>
      <c r="J27" s="164" t="e">
        <f>IF(ROUND(VALUE(SUBSTITUTE(連結実質赤字比率に係る赤字・黒字の構成分析!J$43,"▲", "-")), 2) &lt; 0, ABS(ROUND(VALUE(SUBSTITUTE(連結実質赤字比率に係る赤字・黒字の構成分析!J$43,"▲", "-")), 2)), NA())</f>
        <v>#VALUE!</v>
      </c>
      <c r="K27" s="164" t="e">
        <f>IF(ROUND(VALUE(SUBSTITUTE(連結実質赤字比率に係る赤字・黒字の構成分析!J$43,"▲", "-")), 2) &gt;= 0, ABS(ROUND(VALUE(SUBSTITUTE(連結実質赤字比率に係る赤字・黒字の構成分析!J$43,"▲", "-")), 2)), NA())</f>
        <v>#VALUE!</v>
      </c>
    </row>
    <row r="28" spans="1:11" x14ac:dyDescent="0.2">
      <c r="A28" s="164" t="str">
        <f>IF(連結実質赤字比率に係る赤字・黒字の構成分析!C$42="",NA(),連結実質赤字比率に係る赤字・黒字の構成分析!C$42)</f>
        <v>その他会計（赤字）</v>
      </c>
      <c r="B28" s="164" t="e">
        <f>IF(ROUND(VALUE(SUBSTITUTE(連結実質赤字比率に係る赤字・黒字の構成分析!F$42,"▲", "-")), 2) &lt; 0, ABS(ROUND(VALUE(SUBSTITUTE(連結実質赤字比率に係る赤字・黒字の構成分析!F$42,"▲", "-")), 2)), NA())</f>
        <v>#VALUE!</v>
      </c>
      <c r="C28" s="164" t="e">
        <f>IF(ROUND(VALUE(SUBSTITUTE(連結実質赤字比率に係る赤字・黒字の構成分析!F$42,"▲", "-")), 2) &gt;= 0, ABS(ROUND(VALUE(SUBSTITUTE(連結実質赤字比率に係る赤字・黒字の構成分析!F$42,"▲", "-")), 2)), NA())</f>
        <v>#VALUE!</v>
      </c>
      <c r="D28" s="164" t="e">
        <f>IF(ROUND(VALUE(SUBSTITUTE(連結実質赤字比率に係る赤字・黒字の構成分析!G$42,"▲", "-")), 2) &lt; 0, ABS(ROUND(VALUE(SUBSTITUTE(連結実質赤字比率に係る赤字・黒字の構成分析!G$42,"▲", "-")), 2)), NA())</f>
        <v>#VALUE!</v>
      </c>
      <c r="E28" s="164" t="e">
        <f>IF(ROUND(VALUE(SUBSTITUTE(連結実質赤字比率に係る赤字・黒字の構成分析!G$42,"▲", "-")), 2) &gt;= 0, ABS(ROUND(VALUE(SUBSTITUTE(連結実質赤字比率に係る赤字・黒字の構成分析!G$42,"▲", "-")), 2)), NA())</f>
        <v>#VALUE!</v>
      </c>
      <c r="F28" s="164" t="e">
        <f>IF(ROUND(VALUE(SUBSTITUTE(連結実質赤字比率に係る赤字・黒字の構成分析!H$42,"▲", "-")), 2) &lt; 0, ABS(ROUND(VALUE(SUBSTITUTE(連結実質赤字比率に係る赤字・黒字の構成分析!H$42,"▲", "-")), 2)), NA())</f>
        <v>#VALUE!</v>
      </c>
      <c r="G28" s="164" t="e">
        <f>IF(ROUND(VALUE(SUBSTITUTE(連結実質赤字比率に係る赤字・黒字の構成分析!H$42,"▲", "-")), 2) &gt;= 0, ABS(ROUND(VALUE(SUBSTITUTE(連結実質赤字比率に係る赤字・黒字の構成分析!H$42,"▲", "-")), 2)), NA())</f>
        <v>#VALUE!</v>
      </c>
      <c r="H28" s="164" t="e">
        <f>IF(ROUND(VALUE(SUBSTITUTE(連結実質赤字比率に係る赤字・黒字の構成分析!I$42,"▲", "-")), 2) &lt; 0, ABS(ROUND(VALUE(SUBSTITUTE(連結実質赤字比率に係る赤字・黒字の構成分析!I$42,"▲", "-")), 2)), NA())</f>
        <v>#VALUE!</v>
      </c>
      <c r="I28" s="164" t="e">
        <f>IF(ROUND(VALUE(SUBSTITUTE(連結実質赤字比率に係る赤字・黒字の構成分析!I$42,"▲", "-")), 2) &gt;= 0, ABS(ROUND(VALUE(SUBSTITUTE(連結実質赤字比率に係る赤字・黒字の構成分析!I$42,"▲", "-")), 2)), NA())</f>
        <v>#VALUE!</v>
      </c>
      <c r="J28" s="164" t="e">
        <f>IF(ROUND(VALUE(SUBSTITUTE(連結実質赤字比率に係る赤字・黒字の構成分析!J$42,"▲", "-")), 2) &lt; 0, ABS(ROUND(VALUE(SUBSTITUTE(連結実質赤字比率に係る赤字・黒字の構成分析!J$42,"▲", "-")), 2)), NA())</f>
        <v>#VALUE!</v>
      </c>
      <c r="K28" s="164" t="e">
        <f>IF(ROUND(VALUE(SUBSTITUTE(連結実質赤字比率に係る赤字・黒字の構成分析!J$42,"▲", "-")), 2) &gt;= 0, ABS(ROUND(VALUE(SUBSTITUTE(連結実質赤字比率に係る赤字・黒字の構成分析!J$42,"▲", "-")), 2)), NA())</f>
        <v>#VALUE!</v>
      </c>
    </row>
    <row r="29" spans="1:11" x14ac:dyDescent="0.2">
      <c r="A29" s="164" t="e">
        <f>IF(連結実質赤字比率に係る赤字・黒字の構成分析!C$41="",NA(),連結実質赤字比率に係る赤字・黒字の構成分析!C$41)</f>
        <v>#N/A</v>
      </c>
      <c r="B29" s="164" t="e">
        <f>IF(ROUND(VALUE(SUBSTITUTE(連結実質赤字比率に係る赤字・黒字の構成分析!F$41,"▲", "-")), 2) &lt; 0, ABS(ROUND(VALUE(SUBSTITUTE(連結実質赤字比率に係る赤字・黒字の構成分析!F$41,"▲", "-")), 2)), NA())</f>
        <v>#VALUE!</v>
      </c>
      <c r="C29" s="164" t="e">
        <f>IF(ROUND(VALUE(SUBSTITUTE(連結実質赤字比率に係る赤字・黒字の構成分析!F$41,"▲", "-")), 2) &gt;= 0, ABS(ROUND(VALUE(SUBSTITUTE(連結実質赤字比率に係る赤字・黒字の構成分析!F$41,"▲", "-")), 2)), NA())</f>
        <v>#VALUE!</v>
      </c>
      <c r="D29" s="164" t="e">
        <f>IF(ROUND(VALUE(SUBSTITUTE(連結実質赤字比率に係る赤字・黒字の構成分析!G$41,"▲", "-")), 2) &lt; 0, ABS(ROUND(VALUE(SUBSTITUTE(連結実質赤字比率に係る赤字・黒字の構成分析!G$41,"▲", "-")), 2)), NA())</f>
        <v>#VALUE!</v>
      </c>
      <c r="E29" s="164" t="e">
        <f>IF(ROUND(VALUE(SUBSTITUTE(連結実質赤字比率に係る赤字・黒字の構成分析!G$41,"▲", "-")), 2) &gt;= 0, ABS(ROUND(VALUE(SUBSTITUTE(連結実質赤字比率に係る赤字・黒字の構成分析!G$41,"▲", "-")), 2)), NA())</f>
        <v>#VALUE!</v>
      </c>
      <c r="F29" s="164" t="e">
        <f>IF(ROUND(VALUE(SUBSTITUTE(連結実質赤字比率に係る赤字・黒字の構成分析!H$41,"▲", "-")), 2) &lt; 0, ABS(ROUND(VALUE(SUBSTITUTE(連結実質赤字比率に係る赤字・黒字の構成分析!H$41,"▲", "-")), 2)), NA())</f>
        <v>#VALUE!</v>
      </c>
      <c r="G29" s="164" t="e">
        <f>IF(ROUND(VALUE(SUBSTITUTE(連結実質赤字比率に係る赤字・黒字の構成分析!H$41,"▲", "-")), 2) &gt;= 0, ABS(ROUND(VALUE(SUBSTITUTE(連結実質赤字比率に係る赤字・黒字の構成分析!H$41,"▲", "-")), 2)), NA())</f>
        <v>#VALUE!</v>
      </c>
      <c r="H29" s="164" t="e">
        <f>IF(ROUND(VALUE(SUBSTITUTE(連結実質赤字比率に係る赤字・黒字の構成分析!I$41,"▲", "-")), 2) &lt; 0, ABS(ROUND(VALUE(SUBSTITUTE(連結実質赤字比率に係る赤字・黒字の構成分析!I$41,"▲", "-")), 2)), NA())</f>
        <v>#VALUE!</v>
      </c>
      <c r="I29" s="164" t="e">
        <f>IF(ROUND(VALUE(SUBSTITUTE(連結実質赤字比率に係る赤字・黒字の構成分析!I$41,"▲", "-")), 2) &gt;= 0, ABS(ROUND(VALUE(SUBSTITUTE(連結実質赤字比率に係る赤字・黒字の構成分析!I$41,"▲", "-")), 2)), NA())</f>
        <v>#VALUE!</v>
      </c>
      <c r="J29" s="164" t="e">
        <f>IF(ROUND(VALUE(SUBSTITUTE(連結実質赤字比率に係る赤字・黒字の構成分析!J$41,"▲", "-")), 2) &lt; 0, ABS(ROUND(VALUE(SUBSTITUTE(連結実質赤字比率に係る赤字・黒字の構成分析!J$41,"▲", "-")), 2)), NA())</f>
        <v>#VALUE!</v>
      </c>
      <c r="K29" s="164" t="e">
        <f>IF(ROUND(VALUE(SUBSTITUTE(連結実質赤字比率に係る赤字・黒字の構成分析!J$41,"▲", "-")), 2) &gt;= 0, ABS(ROUND(VALUE(SUBSTITUTE(連結実質赤字比率に係る赤字・黒字の構成分析!J$41,"▲", "-")), 2)), NA())</f>
        <v>#VALUE!</v>
      </c>
    </row>
    <row r="30" spans="1:11" x14ac:dyDescent="0.2">
      <c r="A30" s="164" t="e">
        <f>IF(連結実質赤字比率に係る赤字・黒字の構成分析!C$40="",NA(),連結実質赤字比率に係る赤字・黒字の構成分析!C$40)</f>
        <v>#N/A</v>
      </c>
      <c r="B30" s="164" t="e">
        <f>IF(ROUND(VALUE(SUBSTITUTE(連結実質赤字比率に係る赤字・黒字の構成分析!F$40,"▲", "-")), 2) &lt; 0, ABS(ROUND(VALUE(SUBSTITUTE(連結実質赤字比率に係る赤字・黒字の構成分析!F$40,"▲", "-")), 2)), NA())</f>
        <v>#VALUE!</v>
      </c>
      <c r="C30" s="164" t="e">
        <f>IF(ROUND(VALUE(SUBSTITUTE(連結実質赤字比率に係る赤字・黒字の構成分析!F$40,"▲", "-")), 2) &gt;= 0, ABS(ROUND(VALUE(SUBSTITUTE(連結実質赤字比率に係る赤字・黒字の構成分析!F$40,"▲", "-")), 2)), NA())</f>
        <v>#VALUE!</v>
      </c>
      <c r="D30" s="164" t="e">
        <f>IF(ROUND(VALUE(SUBSTITUTE(連結実質赤字比率に係る赤字・黒字の構成分析!G$40,"▲", "-")), 2) &lt; 0, ABS(ROUND(VALUE(SUBSTITUTE(連結実質赤字比率に係る赤字・黒字の構成分析!G$40,"▲", "-")), 2)), NA())</f>
        <v>#VALUE!</v>
      </c>
      <c r="E30" s="164" t="e">
        <f>IF(ROUND(VALUE(SUBSTITUTE(連結実質赤字比率に係る赤字・黒字の構成分析!G$40,"▲", "-")), 2) &gt;= 0, ABS(ROUND(VALUE(SUBSTITUTE(連結実質赤字比率に係る赤字・黒字の構成分析!G$40,"▲", "-")), 2)), NA())</f>
        <v>#VALUE!</v>
      </c>
      <c r="F30" s="164" t="e">
        <f>IF(ROUND(VALUE(SUBSTITUTE(連結実質赤字比率に係る赤字・黒字の構成分析!H$40,"▲", "-")), 2) &lt; 0, ABS(ROUND(VALUE(SUBSTITUTE(連結実質赤字比率に係る赤字・黒字の構成分析!H$40,"▲", "-")), 2)), NA())</f>
        <v>#VALUE!</v>
      </c>
      <c r="G30" s="164" t="e">
        <f>IF(ROUND(VALUE(SUBSTITUTE(連結実質赤字比率に係る赤字・黒字の構成分析!H$40,"▲", "-")), 2) &gt;= 0, ABS(ROUND(VALUE(SUBSTITUTE(連結実質赤字比率に係る赤字・黒字の構成分析!H$40,"▲", "-")), 2)), NA())</f>
        <v>#VALUE!</v>
      </c>
      <c r="H30" s="164" t="e">
        <f>IF(ROUND(VALUE(SUBSTITUTE(連結実質赤字比率に係る赤字・黒字の構成分析!I$40,"▲", "-")), 2) &lt; 0, ABS(ROUND(VALUE(SUBSTITUTE(連結実質赤字比率に係る赤字・黒字の構成分析!I$40,"▲", "-")), 2)), NA())</f>
        <v>#VALUE!</v>
      </c>
      <c r="I30" s="164" t="e">
        <f>IF(ROUND(VALUE(SUBSTITUTE(連結実質赤字比率に係る赤字・黒字の構成分析!I$40,"▲", "-")), 2) &gt;= 0, ABS(ROUND(VALUE(SUBSTITUTE(連結実質赤字比率に係る赤字・黒字の構成分析!I$40,"▲", "-")), 2)), NA())</f>
        <v>#VALUE!</v>
      </c>
      <c r="J30" s="164" t="e">
        <f>IF(ROUND(VALUE(SUBSTITUTE(連結実質赤字比率に係る赤字・黒字の構成分析!J$40,"▲", "-")), 2) &lt; 0, ABS(ROUND(VALUE(SUBSTITUTE(連結実質赤字比率に係る赤字・黒字の構成分析!J$40,"▲", "-")), 2)), NA())</f>
        <v>#VALUE!</v>
      </c>
      <c r="K30" s="164" t="e">
        <f>IF(ROUND(VALUE(SUBSTITUTE(連結実質赤字比率に係る赤字・黒字の構成分析!J$40,"▲", "-")), 2) &gt;= 0, ABS(ROUND(VALUE(SUBSTITUTE(連結実質赤字比率に係る赤字・黒字の構成分析!J$40,"▲", "-")), 2)), NA())</f>
        <v>#VALUE!</v>
      </c>
    </row>
    <row r="31" spans="1:11" x14ac:dyDescent="0.2">
      <c r="A31" s="164" t="e">
        <f>IF(連結実質赤字比率に係る赤字・黒字の構成分析!C$39="",NA(),連結実質赤字比率に係る赤字・黒字の構成分析!C$39)</f>
        <v>#N/A</v>
      </c>
      <c r="B31" s="164" t="e">
        <f>IF(ROUND(VALUE(SUBSTITUTE(連結実質赤字比率に係る赤字・黒字の構成分析!F$39,"▲", "-")), 2) &lt; 0, ABS(ROUND(VALUE(SUBSTITUTE(連結実質赤字比率に係る赤字・黒字の構成分析!F$39,"▲", "-")), 2)), NA())</f>
        <v>#VALUE!</v>
      </c>
      <c r="C31" s="164" t="e">
        <f>IF(ROUND(VALUE(SUBSTITUTE(連結実質赤字比率に係る赤字・黒字の構成分析!F$39,"▲", "-")), 2) &gt;= 0, ABS(ROUND(VALUE(SUBSTITUTE(連結実質赤字比率に係る赤字・黒字の構成分析!F$39,"▲", "-")), 2)), NA())</f>
        <v>#VALUE!</v>
      </c>
      <c r="D31" s="164" t="e">
        <f>IF(ROUND(VALUE(SUBSTITUTE(連結実質赤字比率に係る赤字・黒字の構成分析!G$39,"▲", "-")), 2) &lt; 0, ABS(ROUND(VALUE(SUBSTITUTE(連結実質赤字比率に係る赤字・黒字の構成分析!G$39,"▲", "-")), 2)), NA())</f>
        <v>#VALUE!</v>
      </c>
      <c r="E31" s="164" t="e">
        <f>IF(ROUND(VALUE(SUBSTITUTE(連結実質赤字比率に係る赤字・黒字の構成分析!G$39,"▲", "-")), 2) &gt;= 0, ABS(ROUND(VALUE(SUBSTITUTE(連結実質赤字比率に係る赤字・黒字の構成分析!G$39,"▲", "-")), 2)), NA())</f>
        <v>#VALUE!</v>
      </c>
      <c r="F31" s="164" t="e">
        <f>IF(ROUND(VALUE(SUBSTITUTE(連結実質赤字比率に係る赤字・黒字の構成分析!H$39,"▲", "-")), 2) &lt; 0, ABS(ROUND(VALUE(SUBSTITUTE(連結実質赤字比率に係る赤字・黒字の構成分析!H$39,"▲", "-")), 2)), NA())</f>
        <v>#VALUE!</v>
      </c>
      <c r="G31" s="164" t="e">
        <f>IF(ROUND(VALUE(SUBSTITUTE(連結実質赤字比率に係る赤字・黒字の構成分析!H$39,"▲", "-")), 2) &gt;= 0, ABS(ROUND(VALUE(SUBSTITUTE(連結実質赤字比率に係る赤字・黒字の構成分析!H$39,"▲", "-")), 2)), NA())</f>
        <v>#VALUE!</v>
      </c>
      <c r="H31" s="164" t="e">
        <f>IF(ROUND(VALUE(SUBSTITUTE(連結実質赤字比率に係る赤字・黒字の構成分析!I$39,"▲", "-")), 2) &lt; 0, ABS(ROUND(VALUE(SUBSTITUTE(連結実質赤字比率に係る赤字・黒字の構成分析!I$39,"▲", "-")), 2)), NA())</f>
        <v>#VALUE!</v>
      </c>
      <c r="I31" s="164" t="e">
        <f>IF(ROUND(VALUE(SUBSTITUTE(連結実質赤字比率に係る赤字・黒字の構成分析!I$39,"▲", "-")), 2) &gt;= 0, ABS(ROUND(VALUE(SUBSTITUTE(連結実質赤字比率に係る赤字・黒字の構成分析!I$39,"▲", "-")), 2)), NA())</f>
        <v>#VALUE!</v>
      </c>
      <c r="J31" s="164" t="e">
        <f>IF(ROUND(VALUE(SUBSTITUTE(連結実質赤字比率に係る赤字・黒字の構成分析!J$39,"▲", "-")), 2) &lt; 0, ABS(ROUND(VALUE(SUBSTITUTE(連結実質赤字比率に係る赤字・黒字の構成分析!J$39,"▲", "-")), 2)), NA())</f>
        <v>#VALUE!</v>
      </c>
      <c r="K31" s="164" t="e">
        <f>IF(ROUND(VALUE(SUBSTITUTE(連結実質赤字比率に係る赤字・黒字の構成分析!J$39,"▲", "-")), 2) &gt;= 0, ABS(ROUND(VALUE(SUBSTITUTE(連結実質赤字比率に係る赤字・黒字の構成分析!J$39,"▲", "-")), 2)), NA())</f>
        <v>#VALUE!</v>
      </c>
    </row>
    <row r="32" spans="1:11" x14ac:dyDescent="0.2">
      <c r="A32" s="164" t="str">
        <f>IF(連結実質赤字比率に係る赤字・黒字の構成分析!C$38="",NA(),連結実質赤字比率に係る赤字・黒字の構成分析!C$38)</f>
        <v>後期高齢者医療特別会計</v>
      </c>
      <c r="B32" s="164" t="e">
        <f>IF(ROUND(VALUE(SUBSTITUTE(連結実質赤字比率に係る赤字・黒字の構成分析!F$38,"▲", "-")), 2) &lt; 0, ABS(ROUND(VALUE(SUBSTITUTE(連結実質赤字比率に係る赤字・黒字の構成分析!F$38,"▲", "-")), 2)), NA())</f>
        <v>#N/A</v>
      </c>
      <c r="C32" s="164">
        <f>IF(ROUND(VALUE(SUBSTITUTE(連結実質赤字比率に係る赤字・黒字の構成分析!F$38,"▲", "-")), 2) &gt;= 0, ABS(ROUND(VALUE(SUBSTITUTE(連結実質赤字比率に係る赤字・黒字の構成分析!F$38,"▲", "-")), 2)), NA())</f>
        <v>0</v>
      </c>
      <c r="D32" s="164" t="e">
        <f>IF(ROUND(VALUE(SUBSTITUTE(連結実質赤字比率に係る赤字・黒字の構成分析!G$38,"▲", "-")), 2) &lt; 0, ABS(ROUND(VALUE(SUBSTITUTE(連結実質赤字比率に係る赤字・黒字の構成分析!G$38,"▲", "-")), 2)), NA())</f>
        <v>#N/A</v>
      </c>
      <c r="E32" s="164">
        <f>IF(ROUND(VALUE(SUBSTITUTE(連結実質赤字比率に係る赤字・黒字の構成分析!G$38,"▲", "-")), 2) &gt;= 0, ABS(ROUND(VALUE(SUBSTITUTE(連結実質赤字比率に係る赤字・黒字の構成分析!G$38,"▲", "-")), 2)), NA())</f>
        <v>0.01</v>
      </c>
      <c r="F32" s="164" t="e">
        <f>IF(ROUND(VALUE(SUBSTITUTE(連結実質赤字比率に係る赤字・黒字の構成分析!H$38,"▲", "-")), 2) &lt; 0, ABS(ROUND(VALUE(SUBSTITUTE(連結実質赤字比率に係る赤字・黒字の構成分析!H$38,"▲", "-")), 2)), NA())</f>
        <v>#N/A</v>
      </c>
      <c r="G32" s="164">
        <f>IF(ROUND(VALUE(SUBSTITUTE(連結実質赤字比率に係る赤字・黒字の構成分析!H$38,"▲", "-")), 2) &gt;= 0, ABS(ROUND(VALUE(SUBSTITUTE(連結実質赤字比率に係る赤字・黒字の構成分析!H$38,"▲", "-")), 2)), NA())</f>
        <v>0.08</v>
      </c>
      <c r="H32" s="164" t="e">
        <f>IF(ROUND(VALUE(SUBSTITUTE(連結実質赤字比率に係る赤字・黒字の構成分析!I$38,"▲", "-")), 2) &lt; 0, ABS(ROUND(VALUE(SUBSTITUTE(連結実質赤字比率に係る赤字・黒字の構成分析!I$38,"▲", "-")), 2)), NA())</f>
        <v>#N/A</v>
      </c>
      <c r="I32" s="164">
        <f>IF(ROUND(VALUE(SUBSTITUTE(連結実質赤字比率に係る赤字・黒字の構成分析!I$38,"▲", "-")), 2) &gt;= 0, ABS(ROUND(VALUE(SUBSTITUTE(連結実質赤字比率に係る赤字・黒字の構成分析!I$38,"▲", "-")), 2)), NA())</f>
        <v>0.01</v>
      </c>
      <c r="J32" s="164" t="e">
        <f>IF(ROUND(VALUE(SUBSTITUTE(連結実質赤字比率に係る赤字・黒字の構成分析!J$38,"▲", "-")), 2) &lt; 0, ABS(ROUND(VALUE(SUBSTITUTE(連結実質赤字比率に係る赤字・黒字の構成分析!J$38,"▲", "-")), 2)), NA())</f>
        <v>#N/A</v>
      </c>
      <c r="K32" s="164">
        <f>IF(ROUND(VALUE(SUBSTITUTE(連結実質赤字比率に係る赤字・黒字の構成分析!J$38,"▲", "-")), 2) &gt;= 0, ABS(ROUND(VALUE(SUBSTITUTE(連結実質赤字比率に係る赤字・黒字の構成分析!J$38,"▲", "-")), 2)), NA())</f>
        <v>0.01</v>
      </c>
    </row>
    <row r="33" spans="1:16" x14ac:dyDescent="0.2">
      <c r="A33" s="164" t="str">
        <f>IF(連結実質赤字比率に係る赤字・黒字の構成分析!C$37="",NA(),連結実質赤字比率に係る赤字・黒字の構成分析!C$37)</f>
        <v>介護保険特別会計</v>
      </c>
      <c r="B33" s="164" t="e">
        <f>IF(ROUND(VALUE(SUBSTITUTE(連結実質赤字比率に係る赤字・黒字の構成分析!F$37,"▲", "-")), 2) &lt; 0, ABS(ROUND(VALUE(SUBSTITUTE(連結実質赤字比率に係る赤字・黒字の構成分析!F$37,"▲", "-")), 2)), NA())</f>
        <v>#N/A</v>
      </c>
      <c r="C33" s="164">
        <f>IF(ROUND(VALUE(SUBSTITUTE(連結実質赤字比率に係る赤字・黒字の構成分析!F$37,"▲", "-")), 2) &gt;= 0, ABS(ROUND(VALUE(SUBSTITUTE(連結実質赤字比率に係る赤字・黒字の構成分析!F$37,"▲", "-")), 2)), NA())</f>
        <v>0.68</v>
      </c>
      <c r="D33" s="164" t="e">
        <f>IF(ROUND(VALUE(SUBSTITUTE(連結実質赤字比率に係る赤字・黒字の構成分析!G$37,"▲", "-")), 2) &lt; 0, ABS(ROUND(VALUE(SUBSTITUTE(連結実質赤字比率に係る赤字・黒字の構成分析!G$37,"▲", "-")), 2)), NA())</f>
        <v>#N/A</v>
      </c>
      <c r="E33" s="164">
        <f>IF(ROUND(VALUE(SUBSTITUTE(連結実質赤字比率に係る赤字・黒字の構成分析!G$37,"▲", "-")), 2) &gt;= 0, ABS(ROUND(VALUE(SUBSTITUTE(連結実質赤字比率に係る赤字・黒字の構成分析!G$37,"▲", "-")), 2)), NA())</f>
        <v>1.57</v>
      </c>
      <c r="F33" s="164" t="e">
        <f>IF(ROUND(VALUE(SUBSTITUTE(連結実質赤字比率に係る赤字・黒字の構成分析!H$37,"▲", "-")), 2) &lt; 0, ABS(ROUND(VALUE(SUBSTITUTE(連結実質赤字比率に係る赤字・黒字の構成分析!H$37,"▲", "-")), 2)), NA())</f>
        <v>#N/A</v>
      </c>
      <c r="G33" s="164">
        <f>IF(ROUND(VALUE(SUBSTITUTE(連結実質赤字比率に係る赤字・黒字の構成分析!H$37,"▲", "-")), 2) &gt;= 0, ABS(ROUND(VALUE(SUBSTITUTE(連結実質赤字比率に係る赤字・黒字の構成分析!H$37,"▲", "-")), 2)), NA())</f>
        <v>1.2</v>
      </c>
      <c r="H33" s="164" t="e">
        <f>IF(ROUND(VALUE(SUBSTITUTE(連結実質赤字比率に係る赤字・黒字の構成分析!I$37,"▲", "-")), 2) &lt; 0, ABS(ROUND(VALUE(SUBSTITUTE(連結実質赤字比率に係る赤字・黒字の構成分析!I$37,"▲", "-")), 2)), NA())</f>
        <v>#N/A</v>
      </c>
      <c r="I33" s="164">
        <f>IF(ROUND(VALUE(SUBSTITUTE(連結実質赤字比率に係る赤字・黒字の構成分析!I$37,"▲", "-")), 2) &gt;= 0, ABS(ROUND(VALUE(SUBSTITUTE(連結実質赤字比率に係る赤字・黒字の構成分析!I$37,"▲", "-")), 2)), NA())</f>
        <v>1.3</v>
      </c>
      <c r="J33" s="164" t="e">
        <f>IF(ROUND(VALUE(SUBSTITUTE(連結実質赤字比率に係る赤字・黒字の構成分析!J$37,"▲", "-")), 2) &lt; 0, ABS(ROUND(VALUE(SUBSTITUTE(連結実質赤字比率に係る赤字・黒字の構成分析!J$37,"▲", "-")), 2)), NA())</f>
        <v>#N/A</v>
      </c>
      <c r="K33" s="164">
        <f>IF(ROUND(VALUE(SUBSTITUTE(連結実質赤字比率に係る赤字・黒字の構成分析!J$37,"▲", "-")), 2) &gt;= 0, ABS(ROUND(VALUE(SUBSTITUTE(連結実質赤字比率に係る赤字・黒字の構成分析!J$37,"▲", "-")), 2)), NA())</f>
        <v>1.18</v>
      </c>
    </row>
    <row r="34" spans="1:16" x14ac:dyDescent="0.2">
      <c r="A34" s="164" t="str">
        <f>IF(連結実質赤字比率に係る赤字・黒字の構成分析!C$36="",NA(),連結実質赤字比率に係る赤字・黒字の構成分析!C$36)</f>
        <v>国民健康保険特別会計</v>
      </c>
      <c r="B34" s="164" t="e">
        <f>IF(ROUND(VALUE(SUBSTITUTE(連結実質赤字比率に係る赤字・黒字の構成分析!F$36,"▲", "-")), 2) &lt; 0, ABS(ROUND(VALUE(SUBSTITUTE(連結実質赤字比率に係る赤字・黒字の構成分析!F$36,"▲", "-")), 2)), NA())</f>
        <v>#N/A</v>
      </c>
      <c r="C34" s="164">
        <f>IF(ROUND(VALUE(SUBSTITUTE(連結実質赤字比率に係る赤字・黒字の構成分析!F$36,"▲", "-")), 2) &gt;= 0, ABS(ROUND(VALUE(SUBSTITUTE(連結実質赤字比率に係る赤字・黒字の構成分析!F$36,"▲", "-")), 2)), NA())</f>
        <v>4.57</v>
      </c>
      <c r="D34" s="164" t="e">
        <f>IF(ROUND(VALUE(SUBSTITUTE(連結実質赤字比率に係る赤字・黒字の構成分析!G$36,"▲", "-")), 2) &lt; 0, ABS(ROUND(VALUE(SUBSTITUTE(連結実質赤字比率に係る赤字・黒字の構成分析!G$36,"▲", "-")), 2)), NA())</f>
        <v>#N/A</v>
      </c>
      <c r="E34" s="164">
        <f>IF(ROUND(VALUE(SUBSTITUTE(連結実質赤字比率に係る赤字・黒字の構成分析!G$36,"▲", "-")), 2) &gt;= 0, ABS(ROUND(VALUE(SUBSTITUTE(連結実質赤字比率に係る赤字・黒字の構成分析!G$36,"▲", "-")), 2)), NA())</f>
        <v>3.81</v>
      </c>
      <c r="F34" s="164" t="e">
        <f>IF(ROUND(VALUE(SUBSTITUTE(連結実質赤字比率に係る赤字・黒字の構成分析!H$36,"▲", "-")), 2) &lt; 0, ABS(ROUND(VALUE(SUBSTITUTE(連結実質赤字比率に係る赤字・黒字の構成分析!H$36,"▲", "-")), 2)), NA())</f>
        <v>#N/A</v>
      </c>
      <c r="G34" s="164">
        <f>IF(ROUND(VALUE(SUBSTITUTE(連結実質赤字比率に係る赤字・黒字の構成分析!H$36,"▲", "-")), 2) &gt;= 0, ABS(ROUND(VALUE(SUBSTITUTE(連結実質赤字比率に係る赤字・黒字の構成分析!H$36,"▲", "-")), 2)), NA())</f>
        <v>3.25</v>
      </c>
      <c r="H34" s="164" t="e">
        <f>IF(ROUND(VALUE(SUBSTITUTE(連結実質赤字比率に係る赤字・黒字の構成分析!I$36,"▲", "-")), 2) &lt; 0, ABS(ROUND(VALUE(SUBSTITUTE(連結実質赤字比率に係る赤字・黒字の構成分析!I$36,"▲", "-")), 2)), NA())</f>
        <v>#N/A</v>
      </c>
      <c r="I34" s="164">
        <f>IF(ROUND(VALUE(SUBSTITUTE(連結実質赤字比率に係る赤字・黒字の構成分析!I$36,"▲", "-")), 2) &gt;= 0, ABS(ROUND(VALUE(SUBSTITUTE(連結実質赤字比率に係る赤字・黒字の構成分析!I$36,"▲", "-")), 2)), NA())</f>
        <v>3.41</v>
      </c>
      <c r="J34" s="164" t="e">
        <f>IF(ROUND(VALUE(SUBSTITUTE(連結実質赤字比率に係る赤字・黒字の構成分析!J$36,"▲", "-")), 2) &lt; 0, ABS(ROUND(VALUE(SUBSTITUTE(連結実質赤字比率に係る赤字・黒字の構成分析!J$36,"▲", "-")), 2)), NA())</f>
        <v>#N/A</v>
      </c>
      <c r="K34" s="164">
        <f>IF(ROUND(VALUE(SUBSTITUTE(連結実質赤字比率に係る赤字・黒字の構成分析!J$36,"▲", "-")), 2) &gt;= 0, ABS(ROUND(VALUE(SUBSTITUTE(連結実質赤字比率に係る赤字・黒字の構成分析!J$36,"▲", "-")), 2)), NA())</f>
        <v>3.73</v>
      </c>
    </row>
    <row r="35" spans="1:16" x14ac:dyDescent="0.2">
      <c r="A35" s="164" t="str">
        <f>IF(連結実質赤字比率に係る赤字・黒字の構成分析!C$35="",NA(),連結実質赤字比率に係る赤字・黒字の構成分析!C$35)</f>
        <v>水道事業会計</v>
      </c>
      <c r="B35" s="164" t="e">
        <f>IF(ROUND(VALUE(SUBSTITUTE(連結実質赤字比率に係る赤字・黒字の構成分析!F$35,"▲", "-")), 2) &lt; 0, ABS(ROUND(VALUE(SUBSTITUTE(連結実質赤字比率に係る赤字・黒字の構成分析!F$35,"▲", "-")), 2)), NA())</f>
        <v>#N/A</v>
      </c>
      <c r="C35" s="164">
        <f>IF(ROUND(VALUE(SUBSTITUTE(連結実質赤字比率に係る赤字・黒字の構成分析!F$35,"▲", "-")), 2) &gt;= 0, ABS(ROUND(VALUE(SUBSTITUTE(連結実質赤字比率に係る赤字・黒字の構成分析!F$35,"▲", "-")), 2)), NA())</f>
        <v>9.6999999999999993</v>
      </c>
      <c r="D35" s="164" t="e">
        <f>IF(ROUND(VALUE(SUBSTITUTE(連結実質赤字比率に係る赤字・黒字の構成分析!G$35,"▲", "-")), 2) &lt; 0, ABS(ROUND(VALUE(SUBSTITUTE(連結実質赤字比率に係る赤字・黒字の構成分析!G$35,"▲", "-")), 2)), NA())</f>
        <v>#N/A</v>
      </c>
      <c r="E35" s="164">
        <f>IF(ROUND(VALUE(SUBSTITUTE(連結実質赤字比率に係る赤字・黒字の構成分析!G$35,"▲", "-")), 2) &gt;= 0, ABS(ROUND(VALUE(SUBSTITUTE(連結実質赤字比率に係る赤字・黒字の構成分析!G$35,"▲", "-")), 2)), NA())</f>
        <v>8.74</v>
      </c>
      <c r="F35" s="164" t="e">
        <f>IF(ROUND(VALUE(SUBSTITUTE(連結実質赤字比率に係る赤字・黒字の構成分析!H$35,"▲", "-")), 2) &lt; 0, ABS(ROUND(VALUE(SUBSTITUTE(連結実質赤字比率に係る赤字・黒字の構成分析!H$35,"▲", "-")), 2)), NA())</f>
        <v>#N/A</v>
      </c>
      <c r="G35" s="164">
        <f>IF(ROUND(VALUE(SUBSTITUTE(連結実質赤字比率に係る赤字・黒字の構成分析!H$35,"▲", "-")), 2) &gt;= 0, ABS(ROUND(VALUE(SUBSTITUTE(連結実質赤字比率に係る赤字・黒字の構成分析!H$35,"▲", "-")), 2)), NA())</f>
        <v>8.36</v>
      </c>
      <c r="H35" s="164" t="e">
        <f>IF(ROUND(VALUE(SUBSTITUTE(連結実質赤字比率に係る赤字・黒字の構成分析!I$35,"▲", "-")), 2) &lt; 0, ABS(ROUND(VALUE(SUBSTITUTE(連結実質赤字比率に係る赤字・黒字の構成分析!I$35,"▲", "-")), 2)), NA())</f>
        <v>#N/A</v>
      </c>
      <c r="I35" s="164">
        <f>IF(ROUND(VALUE(SUBSTITUTE(連結実質赤字比率に係る赤字・黒字の構成分析!I$35,"▲", "-")), 2) &gt;= 0, ABS(ROUND(VALUE(SUBSTITUTE(連結実質赤字比率に係る赤字・黒字の構成分析!I$35,"▲", "-")), 2)), NA())</f>
        <v>7.79</v>
      </c>
      <c r="J35" s="164" t="e">
        <f>IF(ROUND(VALUE(SUBSTITUTE(連結実質赤字比率に係る赤字・黒字の構成分析!J$35,"▲", "-")), 2) &lt; 0, ABS(ROUND(VALUE(SUBSTITUTE(連結実質赤字比率に係る赤字・黒字の構成分析!J$35,"▲", "-")), 2)), NA())</f>
        <v>#N/A</v>
      </c>
      <c r="K35" s="164">
        <f>IF(ROUND(VALUE(SUBSTITUTE(連結実質赤字比率に係る赤字・黒字の構成分析!J$35,"▲", "-")), 2) &gt;= 0, ABS(ROUND(VALUE(SUBSTITUTE(連結実質赤字比率に係る赤字・黒字の構成分析!J$35,"▲", "-")), 2)), NA())</f>
        <v>6.91</v>
      </c>
    </row>
    <row r="36" spans="1:16" x14ac:dyDescent="0.2">
      <c r="A36" s="164" t="str">
        <f>IF(連結実質赤字比率に係る赤字・黒字の構成分析!C$34="",NA(),連結実質赤字比率に係る赤字・黒字の構成分析!C$34)</f>
        <v>一般会計</v>
      </c>
      <c r="B36" s="164" t="e">
        <f>IF(ROUND(VALUE(SUBSTITUTE(連結実質赤字比率に係る赤字・黒字の構成分析!F$34,"▲", "-")), 2) &lt; 0, ABS(ROUND(VALUE(SUBSTITUTE(連結実質赤字比率に係る赤字・黒字の構成分析!F$34,"▲", "-")), 2)), NA())</f>
        <v>#N/A</v>
      </c>
      <c r="C36" s="164">
        <f>IF(ROUND(VALUE(SUBSTITUTE(連結実質赤字比率に係る赤字・黒字の構成分析!F$34,"▲", "-")), 2) &gt;= 0, ABS(ROUND(VALUE(SUBSTITUTE(連結実質赤字比率に係る赤字・黒字の構成分析!F$34,"▲", "-")), 2)), NA())</f>
        <v>6.92</v>
      </c>
      <c r="D36" s="164" t="e">
        <f>IF(ROUND(VALUE(SUBSTITUTE(連結実質赤字比率に係る赤字・黒字の構成分析!G$34,"▲", "-")), 2) &lt; 0, ABS(ROUND(VALUE(SUBSTITUTE(連結実質赤字比率に係る赤字・黒字の構成分析!G$34,"▲", "-")), 2)), NA())</f>
        <v>#N/A</v>
      </c>
      <c r="E36" s="164">
        <f>IF(ROUND(VALUE(SUBSTITUTE(連結実質赤字比率に係る赤字・黒字の構成分析!G$34,"▲", "-")), 2) &gt;= 0, ABS(ROUND(VALUE(SUBSTITUTE(連結実質赤字比率に係る赤字・黒字の構成分析!G$34,"▲", "-")), 2)), NA())</f>
        <v>6.54</v>
      </c>
      <c r="F36" s="164" t="e">
        <f>IF(ROUND(VALUE(SUBSTITUTE(連結実質赤字比率に係る赤字・黒字の構成分析!H$34,"▲", "-")), 2) &lt; 0, ABS(ROUND(VALUE(SUBSTITUTE(連結実質赤字比率に係る赤字・黒字の構成分析!H$34,"▲", "-")), 2)), NA())</f>
        <v>#N/A</v>
      </c>
      <c r="G36" s="164">
        <f>IF(ROUND(VALUE(SUBSTITUTE(連結実質赤字比率に係る赤字・黒字の構成分析!H$34,"▲", "-")), 2) &gt;= 0, ABS(ROUND(VALUE(SUBSTITUTE(連結実質赤字比率に係る赤字・黒字の構成分析!H$34,"▲", "-")), 2)), NA())</f>
        <v>5.81</v>
      </c>
      <c r="H36" s="164" t="e">
        <f>IF(ROUND(VALUE(SUBSTITUTE(連結実質赤字比率に係る赤字・黒字の構成分析!I$34,"▲", "-")), 2) &lt; 0, ABS(ROUND(VALUE(SUBSTITUTE(連結実質赤字比率に係る赤字・黒字の構成分析!I$34,"▲", "-")), 2)), NA())</f>
        <v>#N/A</v>
      </c>
      <c r="I36" s="164">
        <f>IF(ROUND(VALUE(SUBSTITUTE(連結実質赤字比率に係る赤字・黒字の構成分析!I$34,"▲", "-")), 2) &gt;= 0, ABS(ROUND(VALUE(SUBSTITUTE(連結実質赤字比率に係る赤字・黒字の構成分析!I$34,"▲", "-")), 2)), NA())</f>
        <v>8.9600000000000009</v>
      </c>
      <c r="J36" s="164" t="e">
        <f>IF(ROUND(VALUE(SUBSTITUTE(連結実質赤字比率に係る赤字・黒字の構成分析!J$34,"▲", "-")), 2) &lt; 0, ABS(ROUND(VALUE(SUBSTITUTE(連結実質赤字比率に係る赤字・黒字の構成分析!J$34,"▲", "-")), 2)), NA())</f>
        <v>#N/A</v>
      </c>
      <c r="K36" s="164">
        <f>IF(ROUND(VALUE(SUBSTITUTE(連結実質赤字比率に係る赤字・黒字の構成分析!J$34,"▲", "-")), 2) &gt;= 0, ABS(ROUND(VALUE(SUBSTITUTE(連結実質赤字比率に係る赤字・黒字の構成分析!J$34,"▲", "-")), 2)), NA())</f>
        <v>9.5500000000000007</v>
      </c>
    </row>
    <row r="39" spans="1:16" x14ac:dyDescent="0.2">
      <c r="A39" s="137" t="s">
        <v>60</v>
      </c>
    </row>
    <row r="40" spans="1:16" x14ac:dyDescent="0.2">
      <c r="A40" s="165"/>
      <c r="B40" s="165" t="str">
        <f>'実質公債費比率（分子）の構造'!K$44</f>
        <v>H29</v>
      </c>
      <c r="C40" s="165"/>
      <c r="D40" s="165"/>
      <c r="E40" s="165" t="str">
        <f>'実質公債費比率（分子）の構造'!L$44</f>
        <v>H30</v>
      </c>
      <c r="F40" s="165"/>
      <c r="G40" s="165"/>
      <c r="H40" s="165" t="str">
        <f>'実質公債費比率（分子）の構造'!M$44</f>
        <v>R01</v>
      </c>
      <c r="I40" s="165"/>
      <c r="J40" s="165"/>
      <c r="K40" s="165" t="str">
        <f>'実質公債費比率（分子）の構造'!N$44</f>
        <v>R02</v>
      </c>
      <c r="L40" s="165"/>
      <c r="M40" s="165"/>
      <c r="N40" s="165" t="str">
        <f>'実質公債費比率（分子）の構造'!O$44</f>
        <v>R03</v>
      </c>
      <c r="O40" s="165"/>
      <c r="P40" s="165"/>
    </row>
    <row r="41" spans="1:16" x14ac:dyDescent="0.2">
      <c r="A41" s="165"/>
      <c r="B41" s="165" t="s">
        <v>61</v>
      </c>
      <c r="C41" s="165"/>
      <c r="D41" s="165" t="s">
        <v>62</v>
      </c>
      <c r="E41" s="165" t="s">
        <v>61</v>
      </c>
      <c r="F41" s="165"/>
      <c r="G41" s="165" t="s">
        <v>62</v>
      </c>
      <c r="H41" s="165" t="s">
        <v>61</v>
      </c>
      <c r="I41" s="165"/>
      <c r="J41" s="165" t="s">
        <v>62</v>
      </c>
      <c r="K41" s="165" t="s">
        <v>61</v>
      </c>
      <c r="L41" s="165"/>
      <c r="M41" s="165" t="s">
        <v>62</v>
      </c>
      <c r="N41" s="165" t="s">
        <v>61</v>
      </c>
      <c r="O41" s="165"/>
      <c r="P41" s="165" t="s">
        <v>62</v>
      </c>
    </row>
    <row r="42" spans="1:16" x14ac:dyDescent="0.2">
      <c r="A42" s="165" t="s">
        <v>63</v>
      </c>
      <c r="B42" s="165"/>
      <c r="C42" s="165"/>
      <c r="D42" s="165">
        <f>'実質公債費比率（分子）の構造'!K$52</f>
        <v>1532</v>
      </c>
      <c r="E42" s="165"/>
      <c r="F42" s="165"/>
      <c r="G42" s="165">
        <f>'実質公債費比率（分子）の構造'!L$52</f>
        <v>1499</v>
      </c>
      <c r="H42" s="165"/>
      <c r="I42" s="165"/>
      <c r="J42" s="165">
        <f>'実質公債費比率（分子）の構造'!M$52</f>
        <v>1459</v>
      </c>
      <c r="K42" s="165"/>
      <c r="L42" s="165"/>
      <c r="M42" s="165">
        <f>'実質公債費比率（分子）の構造'!N$52</f>
        <v>1444</v>
      </c>
      <c r="N42" s="165"/>
      <c r="O42" s="165"/>
      <c r="P42" s="165">
        <f>'実質公債費比率（分子）の構造'!O$52</f>
        <v>1436</v>
      </c>
    </row>
    <row r="43" spans="1:16" x14ac:dyDescent="0.2">
      <c r="A43" s="165" t="s">
        <v>64</v>
      </c>
      <c r="B43" s="165" t="str">
        <f>'実質公債費比率（分子）の構造'!K$51</f>
        <v>-</v>
      </c>
      <c r="C43" s="165"/>
      <c r="D43" s="165"/>
      <c r="E43" s="165" t="str">
        <f>'実質公債費比率（分子）の構造'!L$51</f>
        <v>-</v>
      </c>
      <c r="F43" s="165"/>
      <c r="G43" s="165"/>
      <c r="H43" s="165" t="str">
        <f>'実質公債費比率（分子）の構造'!M$51</f>
        <v>-</v>
      </c>
      <c r="I43" s="165"/>
      <c r="J43" s="165"/>
      <c r="K43" s="165" t="str">
        <f>'実質公債費比率（分子）の構造'!N$51</f>
        <v>-</v>
      </c>
      <c r="L43" s="165"/>
      <c r="M43" s="165"/>
      <c r="N43" s="165" t="str">
        <f>'実質公債費比率（分子）の構造'!O$51</f>
        <v>-</v>
      </c>
      <c r="O43" s="165"/>
      <c r="P43" s="165"/>
    </row>
    <row r="44" spans="1:16" x14ac:dyDescent="0.2">
      <c r="A44" s="165" t="s">
        <v>65</v>
      </c>
      <c r="B44" s="165">
        <f>'実質公債費比率（分子）の構造'!K$50</f>
        <v>4</v>
      </c>
      <c r="C44" s="165"/>
      <c r="D44" s="165"/>
      <c r="E44" s="165">
        <f>'実質公債費比率（分子）の構造'!L$50</f>
        <v>4</v>
      </c>
      <c r="F44" s="165"/>
      <c r="G44" s="165"/>
      <c r="H44" s="165">
        <f>'実質公債費比率（分子）の構造'!M$50</f>
        <v>4</v>
      </c>
      <c r="I44" s="165"/>
      <c r="J44" s="165"/>
      <c r="K44" s="165">
        <f>'実質公債費比率（分子）の構造'!N$50</f>
        <v>21</v>
      </c>
      <c r="L44" s="165"/>
      <c r="M44" s="165"/>
      <c r="N44" s="165">
        <f>'実質公債費比率（分子）の構造'!O$50</f>
        <v>14</v>
      </c>
      <c r="O44" s="165"/>
      <c r="P44" s="165"/>
    </row>
    <row r="45" spans="1:16" x14ac:dyDescent="0.2">
      <c r="A45" s="165" t="s">
        <v>66</v>
      </c>
      <c r="B45" s="165">
        <f>'実質公債費比率（分子）の構造'!K$49</f>
        <v>155</v>
      </c>
      <c r="C45" s="165"/>
      <c r="D45" s="165"/>
      <c r="E45" s="165">
        <f>'実質公債費比率（分子）の構造'!L$49</f>
        <v>200</v>
      </c>
      <c r="F45" s="165"/>
      <c r="G45" s="165"/>
      <c r="H45" s="165">
        <f>'実質公債費比率（分子）の構造'!M$49</f>
        <v>171</v>
      </c>
      <c r="I45" s="165"/>
      <c r="J45" s="165"/>
      <c r="K45" s="165">
        <f>'実質公債費比率（分子）の構造'!N$49</f>
        <v>185</v>
      </c>
      <c r="L45" s="165"/>
      <c r="M45" s="165"/>
      <c r="N45" s="165">
        <f>'実質公債費比率（分子）の構造'!O$49</f>
        <v>172</v>
      </c>
      <c r="O45" s="165"/>
      <c r="P45" s="165"/>
    </row>
    <row r="46" spans="1:16" x14ac:dyDescent="0.2">
      <c r="A46" s="165" t="s">
        <v>67</v>
      </c>
      <c r="B46" s="165">
        <f>'実質公債費比率（分子）の構造'!K$48</f>
        <v>215</v>
      </c>
      <c r="C46" s="165"/>
      <c r="D46" s="165"/>
      <c r="E46" s="165">
        <f>'実質公債費比率（分子）の構造'!L$48</f>
        <v>151</v>
      </c>
      <c r="F46" s="165"/>
      <c r="G46" s="165"/>
      <c r="H46" s="165">
        <f>'実質公債費比率（分子）の構造'!M$48</f>
        <v>134</v>
      </c>
      <c r="I46" s="165"/>
      <c r="J46" s="165"/>
      <c r="K46" s="165">
        <f>'実質公債費比率（分子）の構造'!N$48</f>
        <v>110</v>
      </c>
      <c r="L46" s="165"/>
      <c r="M46" s="165"/>
      <c r="N46" s="165">
        <f>'実質公債費比率（分子）の構造'!O$48</f>
        <v>105</v>
      </c>
      <c r="O46" s="165"/>
      <c r="P46" s="165"/>
    </row>
    <row r="47" spans="1:16" x14ac:dyDescent="0.2">
      <c r="A47" s="165" t="s">
        <v>68</v>
      </c>
      <c r="B47" s="165" t="str">
        <f>'実質公債費比率（分子）の構造'!K$47</f>
        <v>-</v>
      </c>
      <c r="C47" s="165"/>
      <c r="D47" s="165"/>
      <c r="E47" s="165" t="str">
        <f>'実質公債費比率（分子）の構造'!L$47</f>
        <v>-</v>
      </c>
      <c r="F47" s="165"/>
      <c r="G47" s="165"/>
      <c r="H47" s="165" t="str">
        <f>'実質公債費比率（分子）の構造'!M$47</f>
        <v>-</v>
      </c>
      <c r="I47" s="165"/>
      <c r="J47" s="165"/>
      <c r="K47" s="165" t="str">
        <f>'実質公債費比率（分子）の構造'!N$47</f>
        <v>-</v>
      </c>
      <c r="L47" s="165"/>
      <c r="M47" s="165"/>
      <c r="N47" s="165" t="str">
        <f>'実質公債費比率（分子）の構造'!O$47</f>
        <v>-</v>
      </c>
      <c r="O47" s="165"/>
      <c r="P47" s="165"/>
    </row>
    <row r="48" spans="1:16" x14ac:dyDescent="0.2">
      <c r="A48" s="165" t="s">
        <v>69</v>
      </c>
      <c r="B48" s="165" t="str">
        <f>'実質公債費比率（分子）の構造'!K$46</f>
        <v>-</v>
      </c>
      <c r="C48" s="165"/>
      <c r="D48" s="165"/>
      <c r="E48" s="165" t="str">
        <f>'実質公債費比率（分子）の構造'!L$46</f>
        <v>-</v>
      </c>
      <c r="F48" s="165"/>
      <c r="G48" s="165"/>
      <c r="H48" s="165" t="str">
        <f>'実質公債費比率（分子）の構造'!M$46</f>
        <v>-</v>
      </c>
      <c r="I48" s="165"/>
      <c r="J48" s="165"/>
      <c r="K48" s="165" t="str">
        <f>'実質公債費比率（分子）の構造'!N$46</f>
        <v>-</v>
      </c>
      <c r="L48" s="165"/>
      <c r="M48" s="165"/>
      <c r="N48" s="165" t="str">
        <f>'実質公債費比率（分子）の構造'!O$46</f>
        <v>-</v>
      </c>
      <c r="O48" s="165"/>
      <c r="P48" s="165"/>
    </row>
    <row r="49" spans="1:16" x14ac:dyDescent="0.2">
      <c r="A49" s="165" t="s">
        <v>70</v>
      </c>
      <c r="B49" s="165">
        <f>'実質公債費比率（分子）の構造'!K$45</f>
        <v>1916</v>
      </c>
      <c r="C49" s="165"/>
      <c r="D49" s="165"/>
      <c r="E49" s="165">
        <f>'実質公債費比率（分子）の構造'!L$45</f>
        <v>1854</v>
      </c>
      <c r="F49" s="165"/>
      <c r="G49" s="165"/>
      <c r="H49" s="165">
        <f>'実質公債費比率（分子）の構造'!M$45</f>
        <v>1854</v>
      </c>
      <c r="I49" s="165"/>
      <c r="J49" s="165"/>
      <c r="K49" s="165">
        <f>'実質公債費比率（分子）の構造'!N$45</f>
        <v>1815</v>
      </c>
      <c r="L49" s="165"/>
      <c r="M49" s="165"/>
      <c r="N49" s="165">
        <f>'実質公債費比率（分子）の構造'!O$45</f>
        <v>1803</v>
      </c>
      <c r="O49" s="165"/>
      <c r="P49" s="165"/>
    </row>
    <row r="50" spans="1:16" x14ac:dyDescent="0.2">
      <c r="A50" s="165" t="s">
        <v>71</v>
      </c>
      <c r="B50" s="165" t="e">
        <f>NA()</f>
        <v>#N/A</v>
      </c>
      <c r="C50" s="165">
        <f>IF(ISNUMBER('実質公債費比率（分子）の構造'!K$53),'実質公債費比率（分子）の構造'!K$53,NA())</f>
        <v>758</v>
      </c>
      <c r="D50" s="165" t="e">
        <f>NA()</f>
        <v>#N/A</v>
      </c>
      <c r="E50" s="165" t="e">
        <f>NA()</f>
        <v>#N/A</v>
      </c>
      <c r="F50" s="165">
        <f>IF(ISNUMBER('実質公債費比率（分子）の構造'!L$53),'実質公債費比率（分子）の構造'!L$53,NA())</f>
        <v>710</v>
      </c>
      <c r="G50" s="165" t="e">
        <f>NA()</f>
        <v>#N/A</v>
      </c>
      <c r="H50" s="165" t="e">
        <f>NA()</f>
        <v>#N/A</v>
      </c>
      <c r="I50" s="165">
        <f>IF(ISNUMBER('実質公債費比率（分子）の構造'!M$53),'実質公債費比率（分子）の構造'!M$53,NA())</f>
        <v>704</v>
      </c>
      <c r="J50" s="165" t="e">
        <f>NA()</f>
        <v>#N/A</v>
      </c>
      <c r="K50" s="165" t="e">
        <f>NA()</f>
        <v>#N/A</v>
      </c>
      <c r="L50" s="165">
        <f>IF(ISNUMBER('実質公債費比率（分子）の構造'!N$53),'実質公債費比率（分子）の構造'!N$53,NA())</f>
        <v>687</v>
      </c>
      <c r="M50" s="165" t="e">
        <f>NA()</f>
        <v>#N/A</v>
      </c>
      <c r="N50" s="165" t="e">
        <f>NA()</f>
        <v>#N/A</v>
      </c>
      <c r="O50" s="165">
        <f>IF(ISNUMBER('実質公債費比率（分子）の構造'!O$53),'実質公債費比率（分子）の構造'!O$53,NA())</f>
        <v>658</v>
      </c>
      <c r="P50" s="165" t="e">
        <f>NA()</f>
        <v>#N/A</v>
      </c>
    </row>
    <row r="53" spans="1:16" x14ac:dyDescent="0.2">
      <c r="A53" s="137" t="s">
        <v>72</v>
      </c>
    </row>
    <row r="54" spans="1:16" x14ac:dyDescent="0.2">
      <c r="A54" s="164"/>
      <c r="B54" s="164" t="str">
        <f>'将来負担比率（分子）の構造'!I$40</f>
        <v>H29</v>
      </c>
      <c r="C54" s="164"/>
      <c r="D54" s="164"/>
      <c r="E54" s="164" t="str">
        <f>'将来負担比率（分子）の構造'!J$40</f>
        <v>H30</v>
      </c>
      <c r="F54" s="164"/>
      <c r="G54" s="164"/>
      <c r="H54" s="164" t="str">
        <f>'将来負担比率（分子）の構造'!K$40</f>
        <v>R01</v>
      </c>
      <c r="I54" s="164"/>
      <c r="J54" s="164"/>
      <c r="K54" s="164" t="str">
        <f>'将来負担比率（分子）の構造'!L$40</f>
        <v>R02</v>
      </c>
      <c r="L54" s="164"/>
      <c r="M54" s="164"/>
      <c r="N54" s="164" t="str">
        <f>'将来負担比率（分子）の構造'!M$40</f>
        <v>R03</v>
      </c>
      <c r="O54" s="164"/>
      <c r="P54" s="164"/>
    </row>
    <row r="55" spans="1:16" x14ac:dyDescent="0.2">
      <c r="A55" s="164"/>
      <c r="B55" s="164" t="s">
        <v>73</v>
      </c>
      <c r="C55" s="164"/>
      <c r="D55" s="164" t="s">
        <v>74</v>
      </c>
      <c r="E55" s="164" t="s">
        <v>73</v>
      </c>
      <c r="F55" s="164"/>
      <c r="G55" s="164" t="s">
        <v>74</v>
      </c>
      <c r="H55" s="164" t="s">
        <v>73</v>
      </c>
      <c r="I55" s="164"/>
      <c r="J55" s="164" t="s">
        <v>74</v>
      </c>
      <c r="K55" s="164" t="s">
        <v>73</v>
      </c>
      <c r="L55" s="164"/>
      <c r="M55" s="164" t="s">
        <v>74</v>
      </c>
      <c r="N55" s="164" t="s">
        <v>73</v>
      </c>
      <c r="O55" s="164"/>
      <c r="P55" s="164" t="s">
        <v>74</v>
      </c>
    </row>
    <row r="56" spans="1:16" x14ac:dyDescent="0.2">
      <c r="A56" s="164" t="s">
        <v>43</v>
      </c>
      <c r="B56" s="164"/>
      <c r="C56" s="164"/>
      <c r="D56" s="164">
        <f>'将来負担比率（分子）の構造'!I$52</f>
        <v>15031</v>
      </c>
      <c r="E56" s="164"/>
      <c r="F56" s="164"/>
      <c r="G56" s="164">
        <f>'将来負担比率（分子）の構造'!J$52</f>
        <v>15087</v>
      </c>
      <c r="H56" s="164"/>
      <c r="I56" s="164"/>
      <c r="J56" s="164">
        <f>'将来負担比率（分子）の構造'!K$52</f>
        <v>15012</v>
      </c>
      <c r="K56" s="164"/>
      <c r="L56" s="164"/>
      <c r="M56" s="164">
        <f>'将来負担比率（分子）の構造'!L$52</f>
        <v>14870</v>
      </c>
      <c r="N56" s="164"/>
      <c r="O56" s="164"/>
      <c r="P56" s="164">
        <f>'将来負担比率（分子）の構造'!M$52</f>
        <v>14462</v>
      </c>
    </row>
    <row r="57" spans="1:16" x14ac:dyDescent="0.2">
      <c r="A57" s="164" t="s">
        <v>42</v>
      </c>
      <c r="B57" s="164"/>
      <c r="C57" s="164"/>
      <c r="D57" s="164">
        <f>'将来負担比率（分子）の構造'!I$51</f>
        <v>176</v>
      </c>
      <c r="E57" s="164"/>
      <c r="F57" s="164"/>
      <c r="G57" s="164">
        <f>'将来負担比率（分子）の構造'!J$51</f>
        <v>147</v>
      </c>
      <c r="H57" s="164"/>
      <c r="I57" s="164"/>
      <c r="J57" s="164">
        <f>'将来負担比率（分子）の構造'!K$51</f>
        <v>119</v>
      </c>
      <c r="K57" s="164"/>
      <c r="L57" s="164"/>
      <c r="M57" s="164">
        <f>'将来負担比率（分子）の構造'!L$51</f>
        <v>91</v>
      </c>
      <c r="N57" s="164"/>
      <c r="O57" s="164"/>
      <c r="P57" s="164">
        <f>'将来負担比率（分子）の構造'!M$51</f>
        <v>67</v>
      </c>
    </row>
    <row r="58" spans="1:16" x14ac:dyDescent="0.2">
      <c r="A58" s="164" t="s">
        <v>41</v>
      </c>
      <c r="B58" s="164"/>
      <c r="C58" s="164"/>
      <c r="D58" s="164">
        <f>'将来負担比率（分子）の構造'!I$50</f>
        <v>5964</v>
      </c>
      <c r="E58" s="164"/>
      <c r="F58" s="164"/>
      <c r="G58" s="164">
        <f>'将来負担比率（分子）の構造'!J$50</f>
        <v>5815</v>
      </c>
      <c r="H58" s="164"/>
      <c r="I58" s="164"/>
      <c r="J58" s="164">
        <f>'将来負担比率（分子）の構造'!K$50</f>
        <v>6364</v>
      </c>
      <c r="K58" s="164"/>
      <c r="L58" s="164"/>
      <c r="M58" s="164">
        <f>'将来負担比率（分子）の構造'!L$50</f>
        <v>6953</v>
      </c>
      <c r="N58" s="164"/>
      <c r="O58" s="164"/>
      <c r="P58" s="164">
        <f>'将来負担比率（分子）の構造'!M$50</f>
        <v>7544</v>
      </c>
    </row>
    <row r="59" spans="1:16" x14ac:dyDescent="0.2">
      <c r="A59" s="164" t="s">
        <v>39</v>
      </c>
      <c r="B59" s="164" t="str">
        <f>'将来負担比率（分子）の構造'!I$49</f>
        <v>-</v>
      </c>
      <c r="C59" s="164"/>
      <c r="D59" s="164"/>
      <c r="E59" s="164" t="str">
        <f>'将来負担比率（分子）の構造'!J$49</f>
        <v>-</v>
      </c>
      <c r="F59" s="164"/>
      <c r="G59" s="164"/>
      <c r="H59" s="164" t="str">
        <f>'将来負担比率（分子）の構造'!K$49</f>
        <v>-</v>
      </c>
      <c r="I59" s="164"/>
      <c r="J59" s="164"/>
      <c r="K59" s="164" t="str">
        <f>'将来負担比率（分子）の構造'!L$49</f>
        <v>-</v>
      </c>
      <c r="L59" s="164"/>
      <c r="M59" s="164"/>
      <c r="N59" s="164" t="str">
        <f>'将来負担比率（分子）の構造'!M$49</f>
        <v>-</v>
      </c>
      <c r="O59" s="164"/>
      <c r="P59" s="164"/>
    </row>
    <row r="60" spans="1:16" x14ac:dyDescent="0.2">
      <c r="A60" s="164" t="s">
        <v>38</v>
      </c>
      <c r="B60" s="164" t="str">
        <f>'将来負担比率（分子）の構造'!I$48</f>
        <v>-</v>
      </c>
      <c r="C60" s="164"/>
      <c r="D60" s="164"/>
      <c r="E60" s="164" t="str">
        <f>'将来負担比率（分子）の構造'!J$48</f>
        <v>-</v>
      </c>
      <c r="F60" s="164"/>
      <c r="G60" s="164"/>
      <c r="H60" s="164" t="str">
        <f>'将来負担比率（分子）の構造'!K$48</f>
        <v>-</v>
      </c>
      <c r="I60" s="164"/>
      <c r="J60" s="164"/>
      <c r="K60" s="164" t="str">
        <f>'将来負担比率（分子）の構造'!L$48</f>
        <v>-</v>
      </c>
      <c r="L60" s="164"/>
      <c r="M60" s="164"/>
      <c r="N60" s="164" t="str">
        <f>'将来負担比率（分子）の構造'!M$48</f>
        <v>-</v>
      </c>
      <c r="O60" s="164"/>
      <c r="P60" s="164"/>
    </row>
    <row r="61" spans="1:16" x14ac:dyDescent="0.2">
      <c r="A61" s="164" t="s">
        <v>36</v>
      </c>
      <c r="B61" s="164" t="str">
        <f>'将来負担比率（分子）の構造'!I$46</f>
        <v>-</v>
      </c>
      <c r="C61" s="164"/>
      <c r="D61" s="164"/>
      <c r="E61" s="164" t="str">
        <f>'将来負担比率（分子）の構造'!J$46</f>
        <v>-</v>
      </c>
      <c r="F61" s="164"/>
      <c r="G61" s="164"/>
      <c r="H61" s="164" t="str">
        <f>'将来負担比率（分子）の構造'!K$46</f>
        <v>-</v>
      </c>
      <c r="I61" s="164"/>
      <c r="J61" s="164"/>
      <c r="K61" s="164" t="str">
        <f>'将来負担比率（分子）の構造'!L$46</f>
        <v>-</v>
      </c>
      <c r="L61" s="164"/>
      <c r="M61" s="164"/>
      <c r="N61" s="164" t="str">
        <f>'将来負担比率（分子）の構造'!M$46</f>
        <v>-</v>
      </c>
      <c r="O61" s="164"/>
      <c r="P61" s="164"/>
    </row>
    <row r="62" spans="1:16" x14ac:dyDescent="0.2">
      <c r="A62" s="164" t="s">
        <v>35</v>
      </c>
      <c r="B62" s="164">
        <f>'将来負担比率（分子）の構造'!I$45</f>
        <v>4348</v>
      </c>
      <c r="C62" s="164"/>
      <c r="D62" s="164"/>
      <c r="E62" s="164">
        <f>'将来負担比率（分子）の構造'!J$45</f>
        <v>4092</v>
      </c>
      <c r="F62" s="164"/>
      <c r="G62" s="164"/>
      <c r="H62" s="164">
        <f>'将来負担比率（分子）の構造'!K$45</f>
        <v>3865</v>
      </c>
      <c r="I62" s="164"/>
      <c r="J62" s="164"/>
      <c r="K62" s="164">
        <f>'将来負担比率（分子）の構造'!L$45</f>
        <v>3675</v>
      </c>
      <c r="L62" s="164"/>
      <c r="M62" s="164"/>
      <c r="N62" s="164">
        <f>'将来負担比率（分子）の構造'!M$45</f>
        <v>3396</v>
      </c>
      <c r="O62" s="164"/>
      <c r="P62" s="164"/>
    </row>
    <row r="63" spans="1:16" x14ac:dyDescent="0.2">
      <c r="A63" s="164" t="s">
        <v>34</v>
      </c>
      <c r="B63" s="164">
        <f>'将来負担比率（分子）の構造'!I$44</f>
        <v>3408</v>
      </c>
      <c r="C63" s="164"/>
      <c r="D63" s="164"/>
      <c r="E63" s="164">
        <f>'将来負担比率（分子）の構造'!J$44</f>
        <v>3130</v>
      </c>
      <c r="F63" s="164"/>
      <c r="G63" s="164"/>
      <c r="H63" s="164">
        <f>'将来負担比率（分子）の構造'!K$44</f>
        <v>2930</v>
      </c>
      <c r="I63" s="164"/>
      <c r="J63" s="164"/>
      <c r="K63" s="164">
        <f>'将来負担比率（分子）の構造'!L$44</f>
        <v>2731</v>
      </c>
      <c r="L63" s="164"/>
      <c r="M63" s="164"/>
      <c r="N63" s="164">
        <f>'将来負担比率（分子）の構造'!M$44</f>
        <v>2494</v>
      </c>
      <c r="O63" s="164"/>
      <c r="P63" s="164"/>
    </row>
    <row r="64" spans="1:16" x14ac:dyDescent="0.2">
      <c r="A64" s="164" t="s">
        <v>33</v>
      </c>
      <c r="B64" s="164">
        <f>'将来負担比率（分子）の構造'!I$43</f>
        <v>814</v>
      </c>
      <c r="C64" s="164"/>
      <c r="D64" s="164"/>
      <c r="E64" s="164">
        <f>'将来負担比率（分子）の構造'!J$43</f>
        <v>650</v>
      </c>
      <c r="F64" s="164"/>
      <c r="G64" s="164"/>
      <c r="H64" s="164">
        <f>'将来負担比率（分子）の構造'!K$43</f>
        <v>957</v>
      </c>
      <c r="I64" s="164"/>
      <c r="J64" s="164"/>
      <c r="K64" s="164">
        <f>'将来負担比率（分子）の構造'!L$43</f>
        <v>1514</v>
      </c>
      <c r="L64" s="164"/>
      <c r="M64" s="164"/>
      <c r="N64" s="164">
        <f>'将来負担比率（分子）の構造'!M$43</f>
        <v>1551</v>
      </c>
      <c r="O64" s="164"/>
      <c r="P64" s="164"/>
    </row>
    <row r="65" spans="1:16" x14ac:dyDescent="0.2">
      <c r="A65" s="164" t="s">
        <v>32</v>
      </c>
      <c r="B65" s="164" t="str">
        <f>'将来負担比率（分子）の構造'!I$42</f>
        <v>-</v>
      </c>
      <c r="C65" s="164"/>
      <c r="D65" s="164"/>
      <c r="E65" s="164" t="str">
        <f>'将来負担比率（分子）の構造'!J$42</f>
        <v>-</v>
      </c>
      <c r="F65" s="164"/>
      <c r="G65" s="164"/>
      <c r="H65" s="164" t="str">
        <f>'将来負担比率（分子）の構造'!K$42</f>
        <v>-</v>
      </c>
      <c r="I65" s="164"/>
      <c r="J65" s="164"/>
      <c r="K65" s="164" t="str">
        <f>'将来負担比率（分子）の構造'!L$42</f>
        <v>-</v>
      </c>
      <c r="L65" s="164"/>
      <c r="M65" s="164"/>
      <c r="N65" s="164" t="str">
        <f>'将来負担比率（分子）の構造'!M$42</f>
        <v>-</v>
      </c>
      <c r="O65" s="164"/>
      <c r="P65" s="164"/>
    </row>
    <row r="66" spans="1:16" x14ac:dyDescent="0.2">
      <c r="A66" s="164" t="s">
        <v>31</v>
      </c>
      <c r="B66" s="164">
        <f>'将来負担比率（分子）の構造'!I$41</f>
        <v>17362</v>
      </c>
      <c r="C66" s="164"/>
      <c r="D66" s="164"/>
      <c r="E66" s="164">
        <f>'将来負担比率（分子）の構造'!J$41</f>
        <v>17460</v>
      </c>
      <c r="F66" s="164"/>
      <c r="G66" s="164"/>
      <c r="H66" s="164">
        <f>'将来負担比率（分子）の構造'!K$41</f>
        <v>17289</v>
      </c>
      <c r="I66" s="164"/>
      <c r="J66" s="164"/>
      <c r="K66" s="164">
        <f>'将来負担比率（分子）の構造'!L$41</f>
        <v>17255</v>
      </c>
      <c r="L66" s="164"/>
      <c r="M66" s="164"/>
      <c r="N66" s="164">
        <f>'将来負担比率（分子）の構造'!M$41</f>
        <v>16933</v>
      </c>
      <c r="O66" s="164"/>
      <c r="P66" s="164"/>
    </row>
    <row r="67" spans="1:16" x14ac:dyDescent="0.2">
      <c r="A67" s="164" t="s">
        <v>75</v>
      </c>
      <c r="B67" s="164" t="e">
        <f>NA()</f>
        <v>#N/A</v>
      </c>
      <c r="C67" s="164">
        <f>IF(ISNUMBER('将来負担比率（分子）の構造'!I$53), IF('将来負担比率（分子）の構造'!I$53 &lt; 0, 0, '将来負担比率（分子）の構造'!I$53), NA())</f>
        <v>4760</v>
      </c>
      <c r="D67" s="164" t="e">
        <f>NA()</f>
        <v>#N/A</v>
      </c>
      <c r="E67" s="164" t="e">
        <f>NA()</f>
        <v>#N/A</v>
      </c>
      <c r="F67" s="164">
        <f>IF(ISNUMBER('将来負担比率（分子）の構造'!J$53), IF('将来負担比率（分子）の構造'!J$53 &lt; 0, 0, '将来負担比率（分子）の構造'!J$53), NA())</f>
        <v>4283</v>
      </c>
      <c r="G67" s="164" t="e">
        <f>NA()</f>
        <v>#N/A</v>
      </c>
      <c r="H67" s="164" t="e">
        <f>NA()</f>
        <v>#N/A</v>
      </c>
      <c r="I67" s="164">
        <f>IF(ISNUMBER('将来負担比率（分子）の構造'!K$53), IF('将来負担比率（分子）の構造'!K$53 &lt; 0, 0, '将来負担比率（分子）の構造'!K$53), NA())</f>
        <v>3547</v>
      </c>
      <c r="J67" s="164" t="e">
        <f>NA()</f>
        <v>#N/A</v>
      </c>
      <c r="K67" s="164" t="e">
        <f>NA()</f>
        <v>#N/A</v>
      </c>
      <c r="L67" s="164">
        <f>IF(ISNUMBER('将来負担比率（分子）の構造'!L$53), IF('将来負担比率（分子）の構造'!L$53 &lt; 0, 0, '将来負担比率（分子）の構造'!L$53), NA())</f>
        <v>3261</v>
      </c>
      <c r="M67" s="164" t="e">
        <f>NA()</f>
        <v>#N/A</v>
      </c>
      <c r="N67" s="164" t="e">
        <f>NA()</f>
        <v>#N/A</v>
      </c>
      <c r="O67" s="164">
        <f>IF(ISNUMBER('将来負担比率（分子）の構造'!M$53), IF('将来負担比率（分子）の構造'!M$53 &lt; 0, 0, '将来負担比率（分子）の構造'!M$53), NA())</f>
        <v>2300</v>
      </c>
      <c r="P67" s="164" t="e">
        <f>NA()</f>
        <v>#N/A</v>
      </c>
    </row>
    <row r="70" spans="1:16" x14ac:dyDescent="0.2">
      <c r="A70" s="166" t="s">
        <v>76</v>
      </c>
      <c r="B70" s="166"/>
      <c r="C70" s="166"/>
      <c r="D70" s="166"/>
      <c r="E70" s="166"/>
      <c r="F70" s="166"/>
    </row>
    <row r="71" spans="1:16" x14ac:dyDescent="0.2">
      <c r="A71" s="167"/>
      <c r="B71" s="167" t="str">
        <f>基金残高に係る経年分析!F54</f>
        <v>R01</v>
      </c>
      <c r="C71" s="167" t="str">
        <f>基金残高に係る経年分析!G54</f>
        <v>R02</v>
      </c>
      <c r="D71" s="167" t="str">
        <f>基金残高に係る経年分析!H54</f>
        <v>R03</v>
      </c>
    </row>
    <row r="72" spans="1:16" x14ac:dyDescent="0.2">
      <c r="A72" s="167" t="s">
        <v>77</v>
      </c>
      <c r="B72" s="168">
        <f>基金残高に係る経年分析!F55</f>
        <v>4336</v>
      </c>
      <c r="C72" s="168">
        <f>基金残高に係る経年分析!G55</f>
        <v>4576</v>
      </c>
      <c r="D72" s="168">
        <f>基金残高に係る経年分析!H55</f>
        <v>4859</v>
      </c>
    </row>
    <row r="73" spans="1:16" x14ac:dyDescent="0.2">
      <c r="A73" s="167" t="s">
        <v>78</v>
      </c>
      <c r="B73" s="168">
        <f>基金残高に係る経年分析!F56</f>
        <v>11</v>
      </c>
      <c r="C73" s="168">
        <f>基金残高に係る経年分析!G56</f>
        <v>11</v>
      </c>
      <c r="D73" s="168">
        <f>基金残高に係る経年分析!H56</f>
        <v>211</v>
      </c>
    </row>
    <row r="74" spans="1:16" x14ac:dyDescent="0.2">
      <c r="A74" s="167" t="s">
        <v>79</v>
      </c>
      <c r="B74" s="168">
        <f>基金残高に係る経年分析!F57</f>
        <v>3275</v>
      </c>
      <c r="C74" s="168">
        <f>基金残高に係る経年分析!G57</f>
        <v>3403</v>
      </c>
      <c r="D74" s="168">
        <f>基金残高に係る経年分析!H57</f>
        <v>3417</v>
      </c>
    </row>
  </sheetData>
  <sheetProtection algorithmName="SHA-512" hashValue="5CJB+xU1EQfpzk5kLjxW99Uo/KHc8RvtlmqQdekUet5xe5J6zbWNDt0nrYlQkcwPlTW3AaCnNXsc/uxsVt1HSA==" saltValue="xuLdud+YtYk/sdyNF/KC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6F393-C608-4B2D-9477-E9A4E7753F0F}">
  <sheetPr>
    <pageSetUpPr fitToPage="1"/>
  </sheetPr>
  <dimension ref="B1:EM50"/>
  <sheetViews>
    <sheetView showGridLines="0" zoomScaleNormal="100" workbookViewId="0"/>
  </sheetViews>
  <sheetFormatPr defaultColWidth="0" defaultRowHeight="0" customHeight="1" zeroHeight="1" x14ac:dyDescent="0.2"/>
  <cols>
    <col min="1" max="1" width="1.6640625" style="203" customWidth="1"/>
    <col min="2" max="2" width="2.33203125" style="203" customWidth="1"/>
    <col min="3" max="16" width="2.6640625" style="203" customWidth="1"/>
    <col min="17" max="17" width="2.33203125" style="203" customWidth="1"/>
    <col min="18" max="95" width="1.6640625" style="203" customWidth="1"/>
    <col min="96" max="133" width="1.6640625" style="210" customWidth="1"/>
    <col min="134" max="143" width="1.6640625" style="203" customWidth="1"/>
    <col min="144" max="16384" width="0" style="203" hidden="1"/>
  </cols>
  <sheetData>
    <row r="1" spans="2:143" ht="22.5" customHeight="1" thickBot="1" x14ac:dyDescent="0.25">
      <c r="B1" s="201"/>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698" t="s">
        <v>213</v>
      </c>
      <c r="DI1" s="699"/>
      <c r="DJ1" s="699"/>
      <c r="DK1" s="699"/>
      <c r="DL1" s="699"/>
      <c r="DM1" s="699"/>
      <c r="DN1" s="700"/>
      <c r="DO1" s="203"/>
      <c r="DP1" s="698" t="s">
        <v>214</v>
      </c>
      <c r="DQ1" s="699"/>
      <c r="DR1" s="699"/>
      <c r="DS1" s="699"/>
      <c r="DT1" s="699"/>
      <c r="DU1" s="699"/>
      <c r="DV1" s="699"/>
      <c r="DW1" s="699"/>
      <c r="DX1" s="699"/>
      <c r="DY1" s="699"/>
      <c r="DZ1" s="699"/>
      <c r="EA1" s="699"/>
      <c r="EB1" s="699"/>
      <c r="EC1" s="700"/>
      <c r="ED1" s="202"/>
      <c r="EE1" s="202"/>
      <c r="EF1" s="202"/>
      <c r="EG1" s="202"/>
      <c r="EH1" s="202"/>
      <c r="EI1" s="202"/>
      <c r="EJ1" s="202"/>
      <c r="EK1" s="202"/>
      <c r="EL1" s="202"/>
      <c r="EM1" s="202"/>
    </row>
    <row r="2" spans="2:143" ht="22.5" customHeight="1" x14ac:dyDescent="0.2">
      <c r="B2" s="204" t="s">
        <v>215</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x14ac:dyDescent="0.2">
      <c r="B3" s="660" t="s">
        <v>216</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217</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218</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219</v>
      </c>
      <c r="S4" s="661"/>
      <c r="T4" s="661"/>
      <c r="U4" s="661"/>
      <c r="V4" s="661"/>
      <c r="W4" s="661"/>
      <c r="X4" s="661"/>
      <c r="Y4" s="662"/>
      <c r="Z4" s="660" t="s">
        <v>220</v>
      </c>
      <c r="AA4" s="661"/>
      <c r="AB4" s="661"/>
      <c r="AC4" s="662"/>
      <c r="AD4" s="660" t="s">
        <v>221</v>
      </c>
      <c r="AE4" s="661"/>
      <c r="AF4" s="661"/>
      <c r="AG4" s="661"/>
      <c r="AH4" s="661"/>
      <c r="AI4" s="661"/>
      <c r="AJ4" s="661"/>
      <c r="AK4" s="662"/>
      <c r="AL4" s="660" t="s">
        <v>220</v>
      </c>
      <c r="AM4" s="661"/>
      <c r="AN4" s="661"/>
      <c r="AO4" s="662"/>
      <c r="AP4" s="701" t="s">
        <v>222</v>
      </c>
      <c r="AQ4" s="701"/>
      <c r="AR4" s="701"/>
      <c r="AS4" s="701"/>
      <c r="AT4" s="701"/>
      <c r="AU4" s="701"/>
      <c r="AV4" s="701"/>
      <c r="AW4" s="701"/>
      <c r="AX4" s="701"/>
      <c r="AY4" s="701"/>
      <c r="AZ4" s="701"/>
      <c r="BA4" s="701"/>
      <c r="BB4" s="701"/>
      <c r="BC4" s="701"/>
      <c r="BD4" s="701"/>
      <c r="BE4" s="701"/>
      <c r="BF4" s="701"/>
      <c r="BG4" s="701" t="s">
        <v>223</v>
      </c>
      <c r="BH4" s="701"/>
      <c r="BI4" s="701"/>
      <c r="BJ4" s="701"/>
      <c r="BK4" s="701"/>
      <c r="BL4" s="701"/>
      <c r="BM4" s="701"/>
      <c r="BN4" s="701"/>
      <c r="BO4" s="701" t="s">
        <v>220</v>
      </c>
      <c r="BP4" s="701"/>
      <c r="BQ4" s="701"/>
      <c r="BR4" s="701"/>
      <c r="BS4" s="701" t="s">
        <v>224</v>
      </c>
      <c r="BT4" s="701"/>
      <c r="BU4" s="701"/>
      <c r="BV4" s="701"/>
      <c r="BW4" s="701"/>
      <c r="BX4" s="701"/>
      <c r="BY4" s="701"/>
      <c r="BZ4" s="701"/>
      <c r="CA4" s="701"/>
      <c r="CB4" s="701"/>
      <c r="CD4" s="660" t="s">
        <v>225</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57" t="s">
        <v>226</v>
      </c>
      <c r="C5" s="658"/>
      <c r="D5" s="658"/>
      <c r="E5" s="658"/>
      <c r="F5" s="658"/>
      <c r="G5" s="658"/>
      <c r="H5" s="658"/>
      <c r="I5" s="658"/>
      <c r="J5" s="658"/>
      <c r="K5" s="658"/>
      <c r="L5" s="658"/>
      <c r="M5" s="658"/>
      <c r="N5" s="658"/>
      <c r="O5" s="658"/>
      <c r="P5" s="658"/>
      <c r="Q5" s="659"/>
      <c r="R5" s="654">
        <v>3799110</v>
      </c>
      <c r="S5" s="655"/>
      <c r="T5" s="655"/>
      <c r="U5" s="655"/>
      <c r="V5" s="655"/>
      <c r="W5" s="655"/>
      <c r="X5" s="655"/>
      <c r="Y5" s="683"/>
      <c r="Z5" s="696">
        <v>19.100000000000001</v>
      </c>
      <c r="AA5" s="696"/>
      <c r="AB5" s="696"/>
      <c r="AC5" s="696"/>
      <c r="AD5" s="697">
        <v>3799110</v>
      </c>
      <c r="AE5" s="697"/>
      <c r="AF5" s="697"/>
      <c r="AG5" s="697"/>
      <c r="AH5" s="697"/>
      <c r="AI5" s="697"/>
      <c r="AJ5" s="697"/>
      <c r="AK5" s="697"/>
      <c r="AL5" s="684">
        <v>33.799999999999997</v>
      </c>
      <c r="AM5" s="667"/>
      <c r="AN5" s="667"/>
      <c r="AO5" s="685"/>
      <c r="AP5" s="657" t="s">
        <v>227</v>
      </c>
      <c r="AQ5" s="658"/>
      <c r="AR5" s="658"/>
      <c r="AS5" s="658"/>
      <c r="AT5" s="658"/>
      <c r="AU5" s="658"/>
      <c r="AV5" s="658"/>
      <c r="AW5" s="658"/>
      <c r="AX5" s="658"/>
      <c r="AY5" s="658"/>
      <c r="AZ5" s="658"/>
      <c r="BA5" s="658"/>
      <c r="BB5" s="658"/>
      <c r="BC5" s="658"/>
      <c r="BD5" s="658"/>
      <c r="BE5" s="658"/>
      <c r="BF5" s="659"/>
      <c r="BG5" s="615">
        <v>3799110</v>
      </c>
      <c r="BH5" s="585"/>
      <c r="BI5" s="585"/>
      <c r="BJ5" s="585"/>
      <c r="BK5" s="585"/>
      <c r="BL5" s="585"/>
      <c r="BM5" s="585"/>
      <c r="BN5" s="586"/>
      <c r="BO5" s="633">
        <v>100</v>
      </c>
      <c r="BP5" s="633"/>
      <c r="BQ5" s="633"/>
      <c r="BR5" s="633"/>
      <c r="BS5" s="634" t="s">
        <v>128</v>
      </c>
      <c r="BT5" s="634"/>
      <c r="BU5" s="634"/>
      <c r="BV5" s="634"/>
      <c r="BW5" s="634"/>
      <c r="BX5" s="634"/>
      <c r="BY5" s="634"/>
      <c r="BZ5" s="634"/>
      <c r="CA5" s="634"/>
      <c r="CB5" s="672"/>
      <c r="CD5" s="660" t="s">
        <v>222</v>
      </c>
      <c r="CE5" s="661"/>
      <c r="CF5" s="661"/>
      <c r="CG5" s="661"/>
      <c r="CH5" s="661"/>
      <c r="CI5" s="661"/>
      <c r="CJ5" s="661"/>
      <c r="CK5" s="661"/>
      <c r="CL5" s="661"/>
      <c r="CM5" s="661"/>
      <c r="CN5" s="661"/>
      <c r="CO5" s="661"/>
      <c r="CP5" s="661"/>
      <c r="CQ5" s="662"/>
      <c r="CR5" s="660" t="s">
        <v>228</v>
      </c>
      <c r="CS5" s="661"/>
      <c r="CT5" s="661"/>
      <c r="CU5" s="661"/>
      <c r="CV5" s="661"/>
      <c r="CW5" s="661"/>
      <c r="CX5" s="661"/>
      <c r="CY5" s="662"/>
      <c r="CZ5" s="660" t="s">
        <v>220</v>
      </c>
      <c r="DA5" s="661"/>
      <c r="DB5" s="661"/>
      <c r="DC5" s="662"/>
      <c r="DD5" s="660" t="s">
        <v>229</v>
      </c>
      <c r="DE5" s="661"/>
      <c r="DF5" s="661"/>
      <c r="DG5" s="661"/>
      <c r="DH5" s="661"/>
      <c r="DI5" s="661"/>
      <c r="DJ5" s="661"/>
      <c r="DK5" s="661"/>
      <c r="DL5" s="661"/>
      <c r="DM5" s="661"/>
      <c r="DN5" s="661"/>
      <c r="DO5" s="661"/>
      <c r="DP5" s="662"/>
      <c r="DQ5" s="660" t="s">
        <v>230</v>
      </c>
      <c r="DR5" s="661"/>
      <c r="DS5" s="661"/>
      <c r="DT5" s="661"/>
      <c r="DU5" s="661"/>
      <c r="DV5" s="661"/>
      <c r="DW5" s="661"/>
      <c r="DX5" s="661"/>
      <c r="DY5" s="661"/>
      <c r="DZ5" s="661"/>
      <c r="EA5" s="661"/>
      <c r="EB5" s="661"/>
      <c r="EC5" s="662"/>
    </row>
    <row r="6" spans="2:143" ht="11.25" customHeight="1" x14ac:dyDescent="0.2">
      <c r="B6" s="594" t="s">
        <v>231</v>
      </c>
      <c r="C6" s="595"/>
      <c r="D6" s="595"/>
      <c r="E6" s="595"/>
      <c r="F6" s="595"/>
      <c r="G6" s="595"/>
      <c r="H6" s="595"/>
      <c r="I6" s="595"/>
      <c r="J6" s="595"/>
      <c r="K6" s="595"/>
      <c r="L6" s="595"/>
      <c r="M6" s="595"/>
      <c r="N6" s="595"/>
      <c r="O6" s="595"/>
      <c r="P6" s="595"/>
      <c r="Q6" s="596"/>
      <c r="R6" s="615">
        <v>235496</v>
      </c>
      <c r="S6" s="585"/>
      <c r="T6" s="585"/>
      <c r="U6" s="585"/>
      <c r="V6" s="585"/>
      <c r="W6" s="585"/>
      <c r="X6" s="585"/>
      <c r="Y6" s="586"/>
      <c r="Z6" s="633">
        <v>1.2</v>
      </c>
      <c r="AA6" s="633"/>
      <c r="AB6" s="633"/>
      <c r="AC6" s="633"/>
      <c r="AD6" s="634">
        <v>235496</v>
      </c>
      <c r="AE6" s="634"/>
      <c r="AF6" s="634"/>
      <c r="AG6" s="634"/>
      <c r="AH6" s="634"/>
      <c r="AI6" s="634"/>
      <c r="AJ6" s="634"/>
      <c r="AK6" s="634"/>
      <c r="AL6" s="616">
        <v>2.1</v>
      </c>
      <c r="AM6" s="619"/>
      <c r="AN6" s="619"/>
      <c r="AO6" s="635"/>
      <c r="AP6" s="594" t="s">
        <v>232</v>
      </c>
      <c r="AQ6" s="595"/>
      <c r="AR6" s="595"/>
      <c r="AS6" s="595"/>
      <c r="AT6" s="595"/>
      <c r="AU6" s="595"/>
      <c r="AV6" s="595"/>
      <c r="AW6" s="595"/>
      <c r="AX6" s="595"/>
      <c r="AY6" s="595"/>
      <c r="AZ6" s="595"/>
      <c r="BA6" s="595"/>
      <c r="BB6" s="595"/>
      <c r="BC6" s="595"/>
      <c r="BD6" s="595"/>
      <c r="BE6" s="595"/>
      <c r="BF6" s="596"/>
      <c r="BG6" s="615">
        <v>3799110</v>
      </c>
      <c r="BH6" s="585"/>
      <c r="BI6" s="585"/>
      <c r="BJ6" s="585"/>
      <c r="BK6" s="585"/>
      <c r="BL6" s="585"/>
      <c r="BM6" s="585"/>
      <c r="BN6" s="586"/>
      <c r="BO6" s="633">
        <v>100</v>
      </c>
      <c r="BP6" s="633"/>
      <c r="BQ6" s="633"/>
      <c r="BR6" s="633"/>
      <c r="BS6" s="634" t="s">
        <v>128</v>
      </c>
      <c r="BT6" s="634"/>
      <c r="BU6" s="634"/>
      <c r="BV6" s="634"/>
      <c r="BW6" s="634"/>
      <c r="BX6" s="634"/>
      <c r="BY6" s="634"/>
      <c r="BZ6" s="634"/>
      <c r="CA6" s="634"/>
      <c r="CB6" s="672"/>
      <c r="CD6" s="657" t="s">
        <v>233</v>
      </c>
      <c r="CE6" s="658"/>
      <c r="CF6" s="658"/>
      <c r="CG6" s="658"/>
      <c r="CH6" s="658"/>
      <c r="CI6" s="658"/>
      <c r="CJ6" s="658"/>
      <c r="CK6" s="658"/>
      <c r="CL6" s="658"/>
      <c r="CM6" s="658"/>
      <c r="CN6" s="658"/>
      <c r="CO6" s="658"/>
      <c r="CP6" s="658"/>
      <c r="CQ6" s="659"/>
      <c r="CR6" s="615">
        <v>160470</v>
      </c>
      <c r="CS6" s="585"/>
      <c r="CT6" s="585"/>
      <c r="CU6" s="585"/>
      <c r="CV6" s="585"/>
      <c r="CW6" s="585"/>
      <c r="CX6" s="585"/>
      <c r="CY6" s="586"/>
      <c r="CZ6" s="684">
        <v>0.9</v>
      </c>
      <c r="DA6" s="667"/>
      <c r="DB6" s="667"/>
      <c r="DC6" s="686"/>
      <c r="DD6" s="584" t="s">
        <v>128</v>
      </c>
      <c r="DE6" s="585"/>
      <c r="DF6" s="585"/>
      <c r="DG6" s="585"/>
      <c r="DH6" s="585"/>
      <c r="DI6" s="585"/>
      <c r="DJ6" s="585"/>
      <c r="DK6" s="585"/>
      <c r="DL6" s="585"/>
      <c r="DM6" s="585"/>
      <c r="DN6" s="585"/>
      <c r="DO6" s="585"/>
      <c r="DP6" s="586"/>
      <c r="DQ6" s="584">
        <v>160470</v>
      </c>
      <c r="DR6" s="585"/>
      <c r="DS6" s="585"/>
      <c r="DT6" s="585"/>
      <c r="DU6" s="585"/>
      <c r="DV6" s="585"/>
      <c r="DW6" s="585"/>
      <c r="DX6" s="585"/>
      <c r="DY6" s="585"/>
      <c r="DZ6" s="585"/>
      <c r="EA6" s="585"/>
      <c r="EB6" s="585"/>
      <c r="EC6" s="642"/>
    </row>
    <row r="7" spans="2:143" ht="11.25" customHeight="1" x14ac:dyDescent="0.2">
      <c r="B7" s="594" t="s">
        <v>234</v>
      </c>
      <c r="C7" s="595"/>
      <c r="D7" s="595"/>
      <c r="E7" s="595"/>
      <c r="F7" s="595"/>
      <c r="G7" s="595"/>
      <c r="H7" s="595"/>
      <c r="I7" s="595"/>
      <c r="J7" s="595"/>
      <c r="K7" s="595"/>
      <c r="L7" s="595"/>
      <c r="M7" s="595"/>
      <c r="N7" s="595"/>
      <c r="O7" s="595"/>
      <c r="P7" s="595"/>
      <c r="Q7" s="596"/>
      <c r="R7" s="615">
        <v>2441</v>
      </c>
      <c r="S7" s="585"/>
      <c r="T7" s="585"/>
      <c r="U7" s="585"/>
      <c r="V7" s="585"/>
      <c r="W7" s="585"/>
      <c r="X7" s="585"/>
      <c r="Y7" s="586"/>
      <c r="Z7" s="633">
        <v>0</v>
      </c>
      <c r="AA7" s="633"/>
      <c r="AB7" s="633"/>
      <c r="AC7" s="633"/>
      <c r="AD7" s="634">
        <v>2441</v>
      </c>
      <c r="AE7" s="634"/>
      <c r="AF7" s="634"/>
      <c r="AG7" s="634"/>
      <c r="AH7" s="634"/>
      <c r="AI7" s="634"/>
      <c r="AJ7" s="634"/>
      <c r="AK7" s="634"/>
      <c r="AL7" s="616">
        <v>0</v>
      </c>
      <c r="AM7" s="619"/>
      <c r="AN7" s="619"/>
      <c r="AO7" s="635"/>
      <c r="AP7" s="594" t="s">
        <v>235</v>
      </c>
      <c r="AQ7" s="595"/>
      <c r="AR7" s="595"/>
      <c r="AS7" s="595"/>
      <c r="AT7" s="595"/>
      <c r="AU7" s="595"/>
      <c r="AV7" s="595"/>
      <c r="AW7" s="595"/>
      <c r="AX7" s="595"/>
      <c r="AY7" s="595"/>
      <c r="AZ7" s="595"/>
      <c r="BA7" s="595"/>
      <c r="BB7" s="595"/>
      <c r="BC7" s="595"/>
      <c r="BD7" s="595"/>
      <c r="BE7" s="595"/>
      <c r="BF7" s="596"/>
      <c r="BG7" s="615">
        <v>1667959</v>
      </c>
      <c r="BH7" s="585"/>
      <c r="BI7" s="585"/>
      <c r="BJ7" s="585"/>
      <c r="BK7" s="585"/>
      <c r="BL7" s="585"/>
      <c r="BM7" s="585"/>
      <c r="BN7" s="586"/>
      <c r="BO7" s="633">
        <v>43.9</v>
      </c>
      <c r="BP7" s="633"/>
      <c r="BQ7" s="633"/>
      <c r="BR7" s="633"/>
      <c r="BS7" s="634" t="s">
        <v>128</v>
      </c>
      <c r="BT7" s="634"/>
      <c r="BU7" s="634"/>
      <c r="BV7" s="634"/>
      <c r="BW7" s="634"/>
      <c r="BX7" s="634"/>
      <c r="BY7" s="634"/>
      <c r="BZ7" s="634"/>
      <c r="CA7" s="634"/>
      <c r="CB7" s="672"/>
      <c r="CD7" s="594" t="s">
        <v>236</v>
      </c>
      <c r="CE7" s="595"/>
      <c r="CF7" s="595"/>
      <c r="CG7" s="595"/>
      <c r="CH7" s="595"/>
      <c r="CI7" s="595"/>
      <c r="CJ7" s="595"/>
      <c r="CK7" s="595"/>
      <c r="CL7" s="595"/>
      <c r="CM7" s="595"/>
      <c r="CN7" s="595"/>
      <c r="CO7" s="595"/>
      <c r="CP7" s="595"/>
      <c r="CQ7" s="596"/>
      <c r="CR7" s="615">
        <v>2861872</v>
      </c>
      <c r="CS7" s="585"/>
      <c r="CT7" s="585"/>
      <c r="CU7" s="585"/>
      <c r="CV7" s="585"/>
      <c r="CW7" s="585"/>
      <c r="CX7" s="585"/>
      <c r="CY7" s="586"/>
      <c r="CZ7" s="633">
        <v>15.4</v>
      </c>
      <c r="DA7" s="633"/>
      <c r="DB7" s="633"/>
      <c r="DC7" s="633"/>
      <c r="DD7" s="584">
        <v>25975</v>
      </c>
      <c r="DE7" s="585"/>
      <c r="DF7" s="585"/>
      <c r="DG7" s="585"/>
      <c r="DH7" s="585"/>
      <c r="DI7" s="585"/>
      <c r="DJ7" s="585"/>
      <c r="DK7" s="585"/>
      <c r="DL7" s="585"/>
      <c r="DM7" s="585"/>
      <c r="DN7" s="585"/>
      <c r="DO7" s="585"/>
      <c r="DP7" s="586"/>
      <c r="DQ7" s="584">
        <v>2257880</v>
      </c>
      <c r="DR7" s="585"/>
      <c r="DS7" s="585"/>
      <c r="DT7" s="585"/>
      <c r="DU7" s="585"/>
      <c r="DV7" s="585"/>
      <c r="DW7" s="585"/>
      <c r="DX7" s="585"/>
      <c r="DY7" s="585"/>
      <c r="DZ7" s="585"/>
      <c r="EA7" s="585"/>
      <c r="EB7" s="585"/>
      <c r="EC7" s="642"/>
    </row>
    <row r="8" spans="2:143" ht="11.25" customHeight="1" x14ac:dyDescent="0.2">
      <c r="B8" s="594" t="s">
        <v>237</v>
      </c>
      <c r="C8" s="595"/>
      <c r="D8" s="595"/>
      <c r="E8" s="595"/>
      <c r="F8" s="595"/>
      <c r="G8" s="595"/>
      <c r="H8" s="595"/>
      <c r="I8" s="595"/>
      <c r="J8" s="595"/>
      <c r="K8" s="595"/>
      <c r="L8" s="595"/>
      <c r="M8" s="595"/>
      <c r="N8" s="595"/>
      <c r="O8" s="595"/>
      <c r="P8" s="595"/>
      <c r="Q8" s="596"/>
      <c r="R8" s="615">
        <v>25144</v>
      </c>
      <c r="S8" s="585"/>
      <c r="T8" s="585"/>
      <c r="U8" s="585"/>
      <c r="V8" s="585"/>
      <c r="W8" s="585"/>
      <c r="X8" s="585"/>
      <c r="Y8" s="586"/>
      <c r="Z8" s="633">
        <v>0.1</v>
      </c>
      <c r="AA8" s="633"/>
      <c r="AB8" s="633"/>
      <c r="AC8" s="633"/>
      <c r="AD8" s="634">
        <v>25144</v>
      </c>
      <c r="AE8" s="634"/>
      <c r="AF8" s="634"/>
      <c r="AG8" s="634"/>
      <c r="AH8" s="634"/>
      <c r="AI8" s="634"/>
      <c r="AJ8" s="634"/>
      <c r="AK8" s="634"/>
      <c r="AL8" s="616">
        <v>0.2</v>
      </c>
      <c r="AM8" s="619"/>
      <c r="AN8" s="619"/>
      <c r="AO8" s="635"/>
      <c r="AP8" s="594" t="s">
        <v>238</v>
      </c>
      <c r="AQ8" s="595"/>
      <c r="AR8" s="595"/>
      <c r="AS8" s="595"/>
      <c r="AT8" s="595"/>
      <c r="AU8" s="595"/>
      <c r="AV8" s="595"/>
      <c r="AW8" s="595"/>
      <c r="AX8" s="595"/>
      <c r="AY8" s="595"/>
      <c r="AZ8" s="595"/>
      <c r="BA8" s="595"/>
      <c r="BB8" s="595"/>
      <c r="BC8" s="595"/>
      <c r="BD8" s="595"/>
      <c r="BE8" s="595"/>
      <c r="BF8" s="596"/>
      <c r="BG8" s="615">
        <v>66904</v>
      </c>
      <c r="BH8" s="585"/>
      <c r="BI8" s="585"/>
      <c r="BJ8" s="585"/>
      <c r="BK8" s="585"/>
      <c r="BL8" s="585"/>
      <c r="BM8" s="585"/>
      <c r="BN8" s="586"/>
      <c r="BO8" s="633">
        <v>1.8</v>
      </c>
      <c r="BP8" s="633"/>
      <c r="BQ8" s="633"/>
      <c r="BR8" s="633"/>
      <c r="BS8" s="634" t="s">
        <v>128</v>
      </c>
      <c r="BT8" s="634"/>
      <c r="BU8" s="634"/>
      <c r="BV8" s="634"/>
      <c r="BW8" s="634"/>
      <c r="BX8" s="634"/>
      <c r="BY8" s="634"/>
      <c r="BZ8" s="634"/>
      <c r="CA8" s="634"/>
      <c r="CB8" s="672"/>
      <c r="CD8" s="594" t="s">
        <v>239</v>
      </c>
      <c r="CE8" s="595"/>
      <c r="CF8" s="595"/>
      <c r="CG8" s="595"/>
      <c r="CH8" s="595"/>
      <c r="CI8" s="595"/>
      <c r="CJ8" s="595"/>
      <c r="CK8" s="595"/>
      <c r="CL8" s="595"/>
      <c r="CM8" s="595"/>
      <c r="CN8" s="595"/>
      <c r="CO8" s="595"/>
      <c r="CP8" s="595"/>
      <c r="CQ8" s="596"/>
      <c r="CR8" s="615">
        <v>6671548</v>
      </c>
      <c r="CS8" s="585"/>
      <c r="CT8" s="585"/>
      <c r="CU8" s="585"/>
      <c r="CV8" s="585"/>
      <c r="CW8" s="585"/>
      <c r="CX8" s="585"/>
      <c r="CY8" s="586"/>
      <c r="CZ8" s="633">
        <v>35.9</v>
      </c>
      <c r="DA8" s="633"/>
      <c r="DB8" s="633"/>
      <c r="DC8" s="633"/>
      <c r="DD8" s="584">
        <v>29786</v>
      </c>
      <c r="DE8" s="585"/>
      <c r="DF8" s="585"/>
      <c r="DG8" s="585"/>
      <c r="DH8" s="585"/>
      <c r="DI8" s="585"/>
      <c r="DJ8" s="585"/>
      <c r="DK8" s="585"/>
      <c r="DL8" s="585"/>
      <c r="DM8" s="585"/>
      <c r="DN8" s="585"/>
      <c r="DO8" s="585"/>
      <c r="DP8" s="586"/>
      <c r="DQ8" s="584">
        <v>3437822</v>
      </c>
      <c r="DR8" s="585"/>
      <c r="DS8" s="585"/>
      <c r="DT8" s="585"/>
      <c r="DU8" s="585"/>
      <c r="DV8" s="585"/>
      <c r="DW8" s="585"/>
      <c r="DX8" s="585"/>
      <c r="DY8" s="585"/>
      <c r="DZ8" s="585"/>
      <c r="EA8" s="585"/>
      <c r="EB8" s="585"/>
      <c r="EC8" s="642"/>
    </row>
    <row r="9" spans="2:143" ht="11.25" customHeight="1" x14ac:dyDescent="0.2">
      <c r="B9" s="594" t="s">
        <v>240</v>
      </c>
      <c r="C9" s="595"/>
      <c r="D9" s="595"/>
      <c r="E9" s="595"/>
      <c r="F9" s="595"/>
      <c r="G9" s="595"/>
      <c r="H9" s="595"/>
      <c r="I9" s="595"/>
      <c r="J9" s="595"/>
      <c r="K9" s="595"/>
      <c r="L9" s="595"/>
      <c r="M9" s="595"/>
      <c r="N9" s="595"/>
      <c r="O9" s="595"/>
      <c r="P9" s="595"/>
      <c r="Q9" s="596"/>
      <c r="R9" s="615">
        <v>31653</v>
      </c>
      <c r="S9" s="585"/>
      <c r="T9" s="585"/>
      <c r="U9" s="585"/>
      <c r="V9" s="585"/>
      <c r="W9" s="585"/>
      <c r="X9" s="585"/>
      <c r="Y9" s="586"/>
      <c r="Z9" s="633">
        <v>0.2</v>
      </c>
      <c r="AA9" s="633"/>
      <c r="AB9" s="633"/>
      <c r="AC9" s="633"/>
      <c r="AD9" s="634">
        <v>31653</v>
      </c>
      <c r="AE9" s="634"/>
      <c r="AF9" s="634"/>
      <c r="AG9" s="634"/>
      <c r="AH9" s="634"/>
      <c r="AI9" s="634"/>
      <c r="AJ9" s="634"/>
      <c r="AK9" s="634"/>
      <c r="AL9" s="616">
        <v>0.3</v>
      </c>
      <c r="AM9" s="619"/>
      <c r="AN9" s="619"/>
      <c r="AO9" s="635"/>
      <c r="AP9" s="594" t="s">
        <v>241</v>
      </c>
      <c r="AQ9" s="595"/>
      <c r="AR9" s="595"/>
      <c r="AS9" s="595"/>
      <c r="AT9" s="595"/>
      <c r="AU9" s="595"/>
      <c r="AV9" s="595"/>
      <c r="AW9" s="595"/>
      <c r="AX9" s="595"/>
      <c r="AY9" s="595"/>
      <c r="AZ9" s="595"/>
      <c r="BA9" s="595"/>
      <c r="BB9" s="595"/>
      <c r="BC9" s="595"/>
      <c r="BD9" s="595"/>
      <c r="BE9" s="595"/>
      <c r="BF9" s="596"/>
      <c r="BG9" s="615">
        <v>1424881</v>
      </c>
      <c r="BH9" s="585"/>
      <c r="BI9" s="585"/>
      <c r="BJ9" s="585"/>
      <c r="BK9" s="585"/>
      <c r="BL9" s="585"/>
      <c r="BM9" s="585"/>
      <c r="BN9" s="586"/>
      <c r="BO9" s="633">
        <v>37.5</v>
      </c>
      <c r="BP9" s="633"/>
      <c r="BQ9" s="633"/>
      <c r="BR9" s="633"/>
      <c r="BS9" s="634" t="s">
        <v>128</v>
      </c>
      <c r="BT9" s="634"/>
      <c r="BU9" s="634"/>
      <c r="BV9" s="634"/>
      <c r="BW9" s="634"/>
      <c r="BX9" s="634"/>
      <c r="BY9" s="634"/>
      <c r="BZ9" s="634"/>
      <c r="CA9" s="634"/>
      <c r="CB9" s="672"/>
      <c r="CD9" s="594" t="s">
        <v>242</v>
      </c>
      <c r="CE9" s="595"/>
      <c r="CF9" s="595"/>
      <c r="CG9" s="595"/>
      <c r="CH9" s="595"/>
      <c r="CI9" s="595"/>
      <c r="CJ9" s="595"/>
      <c r="CK9" s="595"/>
      <c r="CL9" s="595"/>
      <c r="CM9" s="595"/>
      <c r="CN9" s="595"/>
      <c r="CO9" s="595"/>
      <c r="CP9" s="595"/>
      <c r="CQ9" s="596"/>
      <c r="CR9" s="615">
        <v>2263239</v>
      </c>
      <c r="CS9" s="585"/>
      <c r="CT9" s="585"/>
      <c r="CU9" s="585"/>
      <c r="CV9" s="585"/>
      <c r="CW9" s="585"/>
      <c r="CX9" s="585"/>
      <c r="CY9" s="586"/>
      <c r="CZ9" s="633">
        <v>12.2</v>
      </c>
      <c r="DA9" s="633"/>
      <c r="DB9" s="633"/>
      <c r="DC9" s="633"/>
      <c r="DD9" s="584">
        <v>52091</v>
      </c>
      <c r="DE9" s="585"/>
      <c r="DF9" s="585"/>
      <c r="DG9" s="585"/>
      <c r="DH9" s="585"/>
      <c r="DI9" s="585"/>
      <c r="DJ9" s="585"/>
      <c r="DK9" s="585"/>
      <c r="DL9" s="585"/>
      <c r="DM9" s="585"/>
      <c r="DN9" s="585"/>
      <c r="DO9" s="585"/>
      <c r="DP9" s="586"/>
      <c r="DQ9" s="584">
        <v>1575583</v>
      </c>
      <c r="DR9" s="585"/>
      <c r="DS9" s="585"/>
      <c r="DT9" s="585"/>
      <c r="DU9" s="585"/>
      <c r="DV9" s="585"/>
      <c r="DW9" s="585"/>
      <c r="DX9" s="585"/>
      <c r="DY9" s="585"/>
      <c r="DZ9" s="585"/>
      <c r="EA9" s="585"/>
      <c r="EB9" s="585"/>
      <c r="EC9" s="642"/>
    </row>
    <row r="10" spans="2:143" ht="11.25" customHeight="1" x14ac:dyDescent="0.2">
      <c r="B10" s="594" t="s">
        <v>243</v>
      </c>
      <c r="C10" s="595"/>
      <c r="D10" s="595"/>
      <c r="E10" s="595"/>
      <c r="F10" s="595"/>
      <c r="G10" s="595"/>
      <c r="H10" s="595"/>
      <c r="I10" s="595"/>
      <c r="J10" s="595"/>
      <c r="K10" s="595"/>
      <c r="L10" s="595"/>
      <c r="M10" s="595"/>
      <c r="N10" s="595"/>
      <c r="O10" s="595"/>
      <c r="P10" s="595"/>
      <c r="Q10" s="596"/>
      <c r="R10" s="615" t="s">
        <v>128</v>
      </c>
      <c r="S10" s="585"/>
      <c r="T10" s="585"/>
      <c r="U10" s="585"/>
      <c r="V10" s="585"/>
      <c r="W10" s="585"/>
      <c r="X10" s="585"/>
      <c r="Y10" s="586"/>
      <c r="Z10" s="633" t="s">
        <v>128</v>
      </c>
      <c r="AA10" s="633"/>
      <c r="AB10" s="633"/>
      <c r="AC10" s="633"/>
      <c r="AD10" s="634" t="s">
        <v>128</v>
      </c>
      <c r="AE10" s="634"/>
      <c r="AF10" s="634"/>
      <c r="AG10" s="634"/>
      <c r="AH10" s="634"/>
      <c r="AI10" s="634"/>
      <c r="AJ10" s="634"/>
      <c r="AK10" s="634"/>
      <c r="AL10" s="616" t="s">
        <v>128</v>
      </c>
      <c r="AM10" s="619"/>
      <c r="AN10" s="619"/>
      <c r="AO10" s="635"/>
      <c r="AP10" s="594" t="s">
        <v>244</v>
      </c>
      <c r="AQ10" s="595"/>
      <c r="AR10" s="595"/>
      <c r="AS10" s="595"/>
      <c r="AT10" s="595"/>
      <c r="AU10" s="595"/>
      <c r="AV10" s="595"/>
      <c r="AW10" s="595"/>
      <c r="AX10" s="595"/>
      <c r="AY10" s="595"/>
      <c r="AZ10" s="595"/>
      <c r="BA10" s="595"/>
      <c r="BB10" s="595"/>
      <c r="BC10" s="595"/>
      <c r="BD10" s="595"/>
      <c r="BE10" s="595"/>
      <c r="BF10" s="596"/>
      <c r="BG10" s="615">
        <v>84594</v>
      </c>
      <c r="BH10" s="585"/>
      <c r="BI10" s="585"/>
      <c r="BJ10" s="585"/>
      <c r="BK10" s="585"/>
      <c r="BL10" s="585"/>
      <c r="BM10" s="585"/>
      <c r="BN10" s="586"/>
      <c r="BO10" s="633">
        <v>2.2000000000000002</v>
      </c>
      <c r="BP10" s="633"/>
      <c r="BQ10" s="633"/>
      <c r="BR10" s="633"/>
      <c r="BS10" s="634" t="s">
        <v>128</v>
      </c>
      <c r="BT10" s="634"/>
      <c r="BU10" s="634"/>
      <c r="BV10" s="634"/>
      <c r="BW10" s="634"/>
      <c r="BX10" s="634"/>
      <c r="BY10" s="634"/>
      <c r="BZ10" s="634"/>
      <c r="CA10" s="634"/>
      <c r="CB10" s="672"/>
      <c r="CD10" s="594" t="s">
        <v>245</v>
      </c>
      <c r="CE10" s="595"/>
      <c r="CF10" s="595"/>
      <c r="CG10" s="595"/>
      <c r="CH10" s="595"/>
      <c r="CI10" s="595"/>
      <c r="CJ10" s="595"/>
      <c r="CK10" s="595"/>
      <c r="CL10" s="595"/>
      <c r="CM10" s="595"/>
      <c r="CN10" s="595"/>
      <c r="CO10" s="595"/>
      <c r="CP10" s="595"/>
      <c r="CQ10" s="596"/>
      <c r="CR10" s="615" t="s">
        <v>128</v>
      </c>
      <c r="CS10" s="585"/>
      <c r="CT10" s="585"/>
      <c r="CU10" s="585"/>
      <c r="CV10" s="585"/>
      <c r="CW10" s="585"/>
      <c r="CX10" s="585"/>
      <c r="CY10" s="586"/>
      <c r="CZ10" s="633" t="s">
        <v>128</v>
      </c>
      <c r="DA10" s="633"/>
      <c r="DB10" s="633"/>
      <c r="DC10" s="633"/>
      <c r="DD10" s="584" t="s">
        <v>128</v>
      </c>
      <c r="DE10" s="585"/>
      <c r="DF10" s="585"/>
      <c r="DG10" s="585"/>
      <c r="DH10" s="585"/>
      <c r="DI10" s="585"/>
      <c r="DJ10" s="585"/>
      <c r="DK10" s="585"/>
      <c r="DL10" s="585"/>
      <c r="DM10" s="585"/>
      <c r="DN10" s="585"/>
      <c r="DO10" s="585"/>
      <c r="DP10" s="586"/>
      <c r="DQ10" s="584" t="s">
        <v>128</v>
      </c>
      <c r="DR10" s="585"/>
      <c r="DS10" s="585"/>
      <c r="DT10" s="585"/>
      <c r="DU10" s="585"/>
      <c r="DV10" s="585"/>
      <c r="DW10" s="585"/>
      <c r="DX10" s="585"/>
      <c r="DY10" s="585"/>
      <c r="DZ10" s="585"/>
      <c r="EA10" s="585"/>
      <c r="EB10" s="585"/>
      <c r="EC10" s="642"/>
    </row>
    <row r="11" spans="2:143" ht="11.25" customHeight="1" x14ac:dyDescent="0.2">
      <c r="B11" s="594" t="s">
        <v>246</v>
      </c>
      <c r="C11" s="595"/>
      <c r="D11" s="595"/>
      <c r="E11" s="595"/>
      <c r="F11" s="595"/>
      <c r="G11" s="595"/>
      <c r="H11" s="595"/>
      <c r="I11" s="595"/>
      <c r="J11" s="595"/>
      <c r="K11" s="595"/>
      <c r="L11" s="595"/>
      <c r="M11" s="595"/>
      <c r="N11" s="595"/>
      <c r="O11" s="595"/>
      <c r="P11" s="595"/>
      <c r="Q11" s="596"/>
      <c r="R11" s="615">
        <v>872636</v>
      </c>
      <c r="S11" s="585"/>
      <c r="T11" s="585"/>
      <c r="U11" s="585"/>
      <c r="V11" s="585"/>
      <c r="W11" s="585"/>
      <c r="X11" s="585"/>
      <c r="Y11" s="586"/>
      <c r="Z11" s="616">
        <v>4.4000000000000004</v>
      </c>
      <c r="AA11" s="619"/>
      <c r="AB11" s="619"/>
      <c r="AC11" s="620"/>
      <c r="AD11" s="584">
        <v>872636</v>
      </c>
      <c r="AE11" s="585"/>
      <c r="AF11" s="585"/>
      <c r="AG11" s="585"/>
      <c r="AH11" s="585"/>
      <c r="AI11" s="585"/>
      <c r="AJ11" s="585"/>
      <c r="AK11" s="586"/>
      <c r="AL11" s="616">
        <v>7.8</v>
      </c>
      <c r="AM11" s="619"/>
      <c r="AN11" s="619"/>
      <c r="AO11" s="635"/>
      <c r="AP11" s="594" t="s">
        <v>247</v>
      </c>
      <c r="AQ11" s="595"/>
      <c r="AR11" s="595"/>
      <c r="AS11" s="595"/>
      <c r="AT11" s="595"/>
      <c r="AU11" s="595"/>
      <c r="AV11" s="595"/>
      <c r="AW11" s="595"/>
      <c r="AX11" s="595"/>
      <c r="AY11" s="595"/>
      <c r="AZ11" s="595"/>
      <c r="BA11" s="595"/>
      <c r="BB11" s="595"/>
      <c r="BC11" s="595"/>
      <c r="BD11" s="595"/>
      <c r="BE11" s="595"/>
      <c r="BF11" s="596"/>
      <c r="BG11" s="615">
        <v>91580</v>
      </c>
      <c r="BH11" s="585"/>
      <c r="BI11" s="585"/>
      <c r="BJ11" s="585"/>
      <c r="BK11" s="585"/>
      <c r="BL11" s="585"/>
      <c r="BM11" s="585"/>
      <c r="BN11" s="586"/>
      <c r="BO11" s="633">
        <v>2.4</v>
      </c>
      <c r="BP11" s="633"/>
      <c r="BQ11" s="633"/>
      <c r="BR11" s="633"/>
      <c r="BS11" s="634" t="s">
        <v>128</v>
      </c>
      <c r="BT11" s="634"/>
      <c r="BU11" s="634"/>
      <c r="BV11" s="634"/>
      <c r="BW11" s="634"/>
      <c r="BX11" s="634"/>
      <c r="BY11" s="634"/>
      <c r="BZ11" s="634"/>
      <c r="CA11" s="634"/>
      <c r="CB11" s="672"/>
      <c r="CD11" s="594" t="s">
        <v>248</v>
      </c>
      <c r="CE11" s="595"/>
      <c r="CF11" s="595"/>
      <c r="CG11" s="595"/>
      <c r="CH11" s="595"/>
      <c r="CI11" s="595"/>
      <c r="CJ11" s="595"/>
      <c r="CK11" s="595"/>
      <c r="CL11" s="595"/>
      <c r="CM11" s="595"/>
      <c r="CN11" s="595"/>
      <c r="CO11" s="595"/>
      <c r="CP11" s="595"/>
      <c r="CQ11" s="596"/>
      <c r="CR11" s="615">
        <v>614805</v>
      </c>
      <c r="CS11" s="585"/>
      <c r="CT11" s="585"/>
      <c r="CU11" s="585"/>
      <c r="CV11" s="585"/>
      <c r="CW11" s="585"/>
      <c r="CX11" s="585"/>
      <c r="CY11" s="586"/>
      <c r="CZ11" s="633">
        <v>3.3</v>
      </c>
      <c r="DA11" s="633"/>
      <c r="DB11" s="633"/>
      <c r="DC11" s="633"/>
      <c r="DD11" s="584">
        <v>91682</v>
      </c>
      <c r="DE11" s="585"/>
      <c r="DF11" s="585"/>
      <c r="DG11" s="585"/>
      <c r="DH11" s="585"/>
      <c r="DI11" s="585"/>
      <c r="DJ11" s="585"/>
      <c r="DK11" s="585"/>
      <c r="DL11" s="585"/>
      <c r="DM11" s="585"/>
      <c r="DN11" s="585"/>
      <c r="DO11" s="585"/>
      <c r="DP11" s="586"/>
      <c r="DQ11" s="584">
        <v>338312</v>
      </c>
      <c r="DR11" s="585"/>
      <c r="DS11" s="585"/>
      <c r="DT11" s="585"/>
      <c r="DU11" s="585"/>
      <c r="DV11" s="585"/>
      <c r="DW11" s="585"/>
      <c r="DX11" s="585"/>
      <c r="DY11" s="585"/>
      <c r="DZ11" s="585"/>
      <c r="EA11" s="585"/>
      <c r="EB11" s="585"/>
      <c r="EC11" s="642"/>
    </row>
    <row r="12" spans="2:143" ht="11.25" customHeight="1" x14ac:dyDescent="0.2">
      <c r="B12" s="594" t="s">
        <v>249</v>
      </c>
      <c r="C12" s="595"/>
      <c r="D12" s="595"/>
      <c r="E12" s="595"/>
      <c r="F12" s="595"/>
      <c r="G12" s="595"/>
      <c r="H12" s="595"/>
      <c r="I12" s="595"/>
      <c r="J12" s="595"/>
      <c r="K12" s="595"/>
      <c r="L12" s="595"/>
      <c r="M12" s="595"/>
      <c r="N12" s="595"/>
      <c r="O12" s="595"/>
      <c r="P12" s="595"/>
      <c r="Q12" s="596"/>
      <c r="R12" s="615">
        <v>37024</v>
      </c>
      <c r="S12" s="585"/>
      <c r="T12" s="585"/>
      <c r="U12" s="585"/>
      <c r="V12" s="585"/>
      <c r="W12" s="585"/>
      <c r="X12" s="585"/>
      <c r="Y12" s="586"/>
      <c r="Z12" s="633">
        <v>0.2</v>
      </c>
      <c r="AA12" s="633"/>
      <c r="AB12" s="633"/>
      <c r="AC12" s="633"/>
      <c r="AD12" s="634">
        <v>37024</v>
      </c>
      <c r="AE12" s="634"/>
      <c r="AF12" s="634"/>
      <c r="AG12" s="634"/>
      <c r="AH12" s="634"/>
      <c r="AI12" s="634"/>
      <c r="AJ12" s="634"/>
      <c r="AK12" s="634"/>
      <c r="AL12" s="616">
        <v>0.3</v>
      </c>
      <c r="AM12" s="619"/>
      <c r="AN12" s="619"/>
      <c r="AO12" s="635"/>
      <c r="AP12" s="594" t="s">
        <v>250</v>
      </c>
      <c r="AQ12" s="595"/>
      <c r="AR12" s="595"/>
      <c r="AS12" s="595"/>
      <c r="AT12" s="595"/>
      <c r="AU12" s="595"/>
      <c r="AV12" s="595"/>
      <c r="AW12" s="595"/>
      <c r="AX12" s="595"/>
      <c r="AY12" s="595"/>
      <c r="AZ12" s="595"/>
      <c r="BA12" s="595"/>
      <c r="BB12" s="595"/>
      <c r="BC12" s="595"/>
      <c r="BD12" s="595"/>
      <c r="BE12" s="595"/>
      <c r="BF12" s="596"/>
      <c r="BG12" s="615">
        <v>1765417</v>
      </c>
      <c r="BH12" s="585"/>
      <c r="BI12" s="585"/>
      <c r="BJ12" s="585"/>
      <c r="BK12" s="585"/>
      <c r="BL12" s="585"/>
      <c r="BM12" s="585"/>
      <c r="BN12" s="586"/>
      <c r="BO12" s="633">
        <v>46.5</v>
      </c>
      <c r="BP12" s="633"/>
      <c r="BQ12" s="633"/>
      <c r="BR12" s="633"/>
      <c r="BS12" s="634" t="s">
        <v>128</v>
      </c>
      <c r="BT12" s="634"/>
      <c r="BU12" s="634"/>
      <c r="BV12" s="634"/>
      <c r="BW12" s="634"/>
      <c r="BX12" s="634"/>
      <c r="BY12" s="634"/>
      <c r="BZ12" s="634"/>
      <c r="CA12" s="634"/>
      <c r="CB12" s="672"/>
      <c r="CD12" s="594" t="s">
        <v>251</v>
      </c>
      <c r="CE12" s="595"/>
      <c r="CF12" s="595"/>
      <c r="CG12" s="595"/>
      <c r="CH12" s="595"/>
      <c r="CI12" s="595"/>
      <c r="CJ12" s="595"/>
      <c r="CK12" s="595"/>
      <c r="CL12" s="595"/>
      <c r="CM12" s="595"/>
      <c r="CN12" s="595"/>
      <c r="CO12" s="595"/>
      <c r="CP12" s="595"/>
      <c r="CQ12" s="596"/>
      <c r="CR12" s="615">
        <v>263700</v>
      </c>
      <c r="CS12" s="585"/>
      <c r="CT12" s="585"/>
      <c r="CU12" s="585"/>
      <c r="CV12" s="585"/>
      <c r="CW12" s="585"/>
      <c r="CX12" s="585"/>
      <c r="CY12" s="586"/>
      <c r="CZ12" s="633">
        <v>1.4</v>
      </c>
      <c r="DA12" s="633"/>
      <c r="DB12" s="633"/>
      <c r="DC12" s="633"/>
      <c r="DD12" s="584">
        <v>7350</v>
      </c>
      <c r="DE12" s="585"/>
      <c r="DF12" s="585"/>
      <c r="DG12" s="585"/>
      <c r="DH12" s="585"/>
      <c r="DI12" s="585"/>
      <c r="DJ12" s="585"/>
      <c r="DK12" s="585"/>
      <c r="DL12" s="585"/>
      <c r="DM12" s="585"/>
      <c r="DN12" s="585"/>
      <c r="DO12" s="585"/>
      <c r="DP12" s="586"/>
      <c r="DQ12" s="584">
        <v>210489</v>
      </c>
      <c r="DR12" s="585"/>
      <c r="DS12" s="585"/>
      <c r="DT12" s="585"/>
      <c r="DU12" s="585"/>
      <c r="DV12" s="585"/>
      <c r="DW12" s="585"/>
      <c r="DX12" s="585"/>
      <c r="DY12" s="585"/>
      <c r="DZ12" s="585"/>
      <c r="EA12" s="585"/>
      <c r="EB12" s="585"/>
      <c r="EC12" s="642"/>
    </row>
    <row r="13" spans="2:143" ht="11.25" customHeight="1" x14ac:dyDescent="0.2">
      <c r="B13" s="594" t="s">
        <v>252</v>
      </c>
      <c r="C13" s="595"/>
      <c r="D13" s="595"/>
      <c r="E13" s="595"/>
      <c r="F13" s="595"/>
      <c r="G13" s="595"/>
      <c r="H13" s="595"/>
      <c r="I13" s="595"/>
      <c r="J13" s="595"/>
      <c r="K13" s="595"/>
      <c r="L13" s="595"/>
      <c r="M13" s="595"/>
      <c r="N13" s="595"/>
      <c r="O13" s="595"/>
      <c r="P13" s="595"/>
      <c r="Q13" s="596"/>
      <c r="R13" s="615" t="s">
        <v>128</v>
      </c>
      <c r="S13" s="585"/>
      <c r="T13" s="585"/>
      <c r="U13" s="585"/>
      <c r="V13" s="585"/>
      <c r="W13" s="585"/>
      <c r="X13" s="585"/>
      <c r="Y13" s="586"/>
      <c r="Z13" s="633" t="s">
        <v>128</v>
      </c>
      <c r="AA13" s="633"/>
      <c r="AB13" s="633"/>
      <c r="AC13" s="633"/>
      <c r="AD13" s="634" t="s">
        <v>128</v>
      </c>
      <c r="AE13" s="634"/>
      <c r="AF13" s="634"/>
      <c r="AG13" s="634"/>
      <c r="AH13" s="634"/>
      <c r="AI13" s="634"/>
      <c r="AJ13" s="634"/>
      <c r="AK13" s="634"/>
      <c r="AL13" s="616" t="s">
        <v>128</v>
      </c>
      <c r="AM13" s="619"/>
      <c r="AN13" s="619"/>
      <c r="AO13" s="635"/>
      <c r="AP13" s="594" t="s">
        <v>253</v>
      </c>
      <c r="AQ13" s="595"/>
      <c r="AR13" s="595"/>
      <c r="AS13" s="595"/>
      <c r="AT13" s="595"/>
      <c r="AU13" s="595"/>
      <c r="AV13" s="595"/>
      <c r="AW13" s="595"/>
      <c r="AX13" s="595"/>
      <c r="AY13" s="595"/>
      <c r="AZ13" s="595"/>
      <c r="BA13" s="595"/>
      <c r="BB13" s="595"/>
      <c r="BC13" s="595"/>
      <c r="BD13" s="595"/>
      <c r="BE13" s="595"/>
      <c r="BF13" s="596"/>
      <c r="BG13" s="615">
        <v>1764465</v>
      </c>
      <c r="BH13" s="585"/>
      <c r="BI13" s="585"/>
      <c r="BJ13" s="585"/>
      <c r="BK13" s="585"/>
      <c r="BL13" s="585"/>
      <c r="BM13" s="585"/>
      <c r="BN13" s="586"/>
      <c r="BO13" s="633">
        <v>46.4</v>
      </c>
      <c r="BP13" s="633"/>
      <c r="BQ13" s="633"/>
      <c r="BR13" s="633"/>
      <c r="BS13" s="634" t="s">
        <v>128</v>
      </c>
      <c r="BT13" s="634"/>
      <c r="BU13" s="634"/>
      <c r="BV13" s="634"/>
      <c r="BW13" s="634"/>
      <c r="BX13" s="634"/>
      <c r="BY13" s="634"/>
      <c r="BZ13" s="634"/>
      <c r="CA13" s="634"/>
      <c r="CB13" s="672"/>
      <c r="CD13" s="594" t="s">
        <v>254</v>
      </c>
      <c r="CE13" s="595"/>
      <c r="CF13" s="595"/>
      <c r="CG13" s="595"/>
      <c r="CH13" s="595"/>
      <c r="CI13" s="595"/>
      <c r="CJ13" s="595"/>
      <c r="CK13" s="595"/>
      <c r="CL13" s="595"/>
      <c r="CM13" s="595"/>
      <c r="CN13" s="595"/>
      <c r="CO13" s="595"/>
      <c r="CP13" s="595"/>
      <c r="CQ13" s="596"/>
      <c r="CR13" s="615">
        <v>807900</v>
      </c>
      <c r="CS13" s="585"/>
      <c r="CT13" s="585"/>
      <c r="CU13" s="585"/>
      <c r="CV13" s="585"/>
      <c r="CW13" s="585"/>
      <c r="CX13" s="585"/>
      <c r="CY13" s="586"/>
      <c r="CZ13" s="633">
        <v>4.3</v>
      </c>
      <c r="DA13" s="633"/>
      <c r="DB13" s="633"/>
      <c r="DC13" s="633"/>
      <c r="DD13" s="584">
        <v>606958</v>
      </c>
      <c r="DE13" s="585"/>
      <c r="DF13" s="585"/>
      <c r="DG13" s="585"/>
      <c r="DH13" s="585"/>
      <c r="DI13" s="585"/>
      <c r="DJ13" s="585"/>
      <c r="DK13" s="585"/>
      <c r="DL13" s="585"/>
      <c r="DM13" s="585"/>
      <c r="DN13" s="585"/>
      <c r="DO13" s="585"/>
      <c r="DP13" s="586"/>
      <c r="DQ13" s="584">
        <v>442033</v>
      </c>
      <c r="DR13" s="585"/>
      <c r="DS13" s="585"/>
      <c r="DT13" s="585"/>
      <c r="DU13" s="585"/>
      <c r="DV13" s="585"/>
      <c r="DW13" s="585"/>
      <c r="DX13" s="585"/>
      <c r="DY13" s="585"/>
      <c r="DZ13" s="585"/>
      <c r="EA13" s="585"/>
      <c r="EB13" s="585"/>
      <c r="EC13" s="642"/>
    </row>
    <row r="14" spans="2:143" ht="11.25" customHeight="1" x14ac:dyDescent="0.2">
      <c r="B14" s="594" t="s">
        <v>255</v>
      </c>
      <c r="C14" s="595"/>
      <c r="D14" s="595"/>
      <c r="E14" s="595"/>
      <c r="F14" s="595"/>
      <c r="G14" s="595"/>
      <c r="H14" s="595"/>
      <c r="I14" s="595"/>
      <c r="J14" s="595"/>
      <c r="K14" s="595"/>
      <c r="L14" s="595"/>
      <c r="M14" s="595"/>
      <c r="N14" s="595"/>
      <c r="O14" s="595"/>
      <c r="P14" s="595"/>
      <c r="Q14" s="596"/>
      <c r="R14" s="615">
        <v>1</v>
      </c>
      <c r="S14" s="585"/>
      <c r="T14" s="585"/>
      <c r="U14" s="585"/>
      <c r="V14" s="585"/>
      <c r="W14" s="585"/>
      <c r="X14" s="585"/>
      <c r="Y14" s="586"/>
      <c r="Z14" s="633">
        <v>0</v>
      </c>
      <c r="AA14" s="633"/>
      <c r="AB14" s="633"/>
      <c r="AC14" s="633"/>
      <c r="AD14" s="634">
        <v>1</v>
      </c>
      <c r="AE14" s="634"/>
      <c r="AF14" s="634"/>
      <c r="AG14" s="634"/>
      <c r="AH14" s="634"/>
      <c r="AI14" s="634"/>
      <c r="AJ14" s="634"/>
      <c r="AK14" s="634"/>
      <c r="AL14" s="616">
        <v>0</v>
      </c>
      <c r="AM14" s="619"/>
      <c r="AN14" s="619"/>
      <c r="AO14" s="635"/>
      <c r="AP14" s="594" t="s">
        <v>256</v>
      </c>
      <c r="AQ14" s="595"/>
      <c r="AR14" s="595"/>
      <c r="AS14" s="595"/>
      <c r="AT14" s="595"/>
      <c r="AU14" s="595"/>
      <c r="AV14" s="595"/>
      <c r="AW14" s="595"/>
      <c r="AX14" s="595"/>
      <c r="AY14" s="595"/>
      <c r="AZ14" s="595"/>
      <c r="BA14" s="595"/>
      <c r="BB14" s="595"/>
      <c r="BC14" s="595"/>
      <c r="BD14" s="595"/>
      <c r="BE14" s="595"/>
      <c r="BF14" s="596"/>
      <c r="BG14" s="615">
        <v>132452</v>
      </c>
      <c r="BH14" s="585"/>
      <c r="BI14" s="585"/>
      <c r="BJ14" s="585"/>
      <c r="BK14" s="585"/>
      <c r="BL14" s="585"/>
      <c r="BM14" s="585"/>
      <c r="BN14" s="586"/>
      <c r="BO14" s="633">
        <v>3.5</v>
      </c>
      <c r="BP14" s="633"/>
      <c r="BQ14" s="633"/>
      <c r="BR14" s="633"/>
      <c r="BS14" s="634" t="s">
        <v>128</v>
      </c>
      <c r="BT14" s="634"/>
      <c r="BU14" s="634"/>
      <c r="BV14" s="634"/>
      <c r="BW14" s="634"/>
      <c r="BX14" s="634"/>
      <c r="BY14" s="634"/>
      <c r="BZ14" s="634"/>
      <c r="CA14" s="634"/>
      <c r="CB14" s="672"/>
      <c r="CD14" s="594" t="s">
        <v>257</v>
      </c>
      <c r="CE14" s="595"/>
      <c r="CF14" s="595"/>
      <c r="CG14" s="595"/>
      <c r="CH14" s="595"/>
      <c r="CI14" s="595"/>
      <c r="CJ14" s="595"/>
      <c r="CK14" s="595"/>
      <c r="CL14" s="595"/>
      <c r="CM14" s="595"/>
      <c r="CN14" s="595"/>
      <c r="CO14" s="595"/>
      <c r="CP14" s="595"/>
      <c r="CQ14" s="596"/>
      <c r="CR14" s="615">
        <v>1071505</v>
      </c>
      <c r="CS14" s="585"/>
      <c r="CT14" s="585"/>
      <c r="CU14" s="585"/>
      <c r="CV14" s="585"/>
      <c r="CW14" s="585"/>
      <c r="CX14" s="585"/>
      <c r="CY14" s="586"/>
      <c r="CZ14" s="633">
        <v>5.8</v>
      </c>
      <c r="DA14" s="633"/>
      <c r="DB14" s="633"/>
      <c r="DC14" s="633"/>
      <c r="DD14" s="584">
        <v>53549</v>
      </c>
      <c r="DE14" s="585"/>
      <c r="DF14" s="585"/>
      <c r="DG14" s="585"/>
      <c r="DH14" s="585"/>
      <c r="DI14" s="585"/>
      <c r="DJ14" s="585"/>
      <c r="DK14" s="585"/>
      <c r="DL14" s="585"/>
      <c r="DM14" s="585"/>
      <c r="DN14" s="585"/>
      <c r="DO14" s="585"/>
      <c r="DP14" s="586"/>
      <c r="DQ14" s="584">
        <v>949161</v>
      </c>
      <c r="DR14" s="585"/>
      <c r="DS14" s="585"/>
      <c r="DT14" s="585"/>
      <c r="DU14" s="585"/>
      <c r="DV14" s="585"/>
      <c r="DW14" s="585"/>
      <c r="DX14" s="585"/>
      <c r="DY14" s="585"/>
      <c r="DZ14" s="585"/>
      <c r="EA14" s="585"/>
      <c r="EB14" s="585"/>
      <c r="EC14" s="642"/>
    </row>
    <row r="15" spans="2:143" ht="11.25" customHeight="1" x14ac:dyDescent="0.2">
      <c r="B15" s="594" t="s">
        <v>258</v>
      </c>
      <c r="C15" s="595"/>
      <c r="D15" s="595"/>
      <c r="E15" s="595"/>
      <c r="F15" s="595"/>
      <c r="G15" s="595"/>
      <c r="H15" s="595"/>
      <c r="I15" s="595"/>
      <c r="J15" s="595"/>
      <c r="K15" s="595"/>
      <c r="L15" s="595"/>
      <c r="M15" s="595"/>
      <c r="N15" s="595"/>
      <c r="O15" s="595"/>
      <c r="P15" s="595"/>
      <c r="Q15" s="596"/>
      <c r="R15" s="615" t="s">
        <v>128</v>
      </c>
      <c r="S15" s="585"/>
      <c r="T15" s="585"/>
      <c r="U15" s="585"/>
      <c r="V15" s="585"/>
      <c r="W15" s="585"/>
      <c r="X15" s="585"/>
      <c r="Y15" s="586"/>
      <c r="Z15" s="633" t="s">
        <v>128</v>
      </c>
      <c r="AA15" s="633"/>
      <c r="AB15" s="633"/>
      <c r="AC15" s="633"/>
      <c r="AD15" s="634" t="s">
        <v>128</v>
      </c>
      <c r="AE15" s="634"/>
      <c r="AF15" s="634"/>
      <c r="AG15" s="634"/>
      <c r="AH15" s="634"/>
      <c r="AI15" s="634"/>
      <c r="AJ15" s="634"/>
      <c r="AK15" s="634"/>
      <c r="AL15" s="616" t="s">
        <v>128</v>
      </c>
      <c r="AM15" s="619"/>
      <c r="AN15" s="619"/>
      <c r="AO15" s="635"/>
      <c r="AP15" s="594" t="s">
        <v>259</v>
      </c>
      <c r="AQ15" s="595"/>
      <c r="AR15" s="595"/>
      <c r="AS15" s="595"/>
      <c r="AT15" s="595"/>
      <c r="AU15" s="595"/>
      <c r="AV15" s="595"/>
      <c r="AW15" s="595"/>
      <c r="AX15" s="595"/>
      <c r="AY15" s="595"/>
      <c r="AZ15" s="595"/>
      <c r="BA15" s="595"/>
      <c r="BB15" s="595"/>
      <c r="BC15" s="595"/>
      <c r="BD15" s="595"/>
      <c r="BE15" s="595"/>
      <c r="BF15" s="596"/>
      <c r="BG15" s="615">
        <v>228042</v>
      </c>
      <c r="BH15" s="585"/>
      <c r="BI15" s="585"/>
      <c r="BJ15" s="585"/>
      <c r="BK15" s="585"/>
      <c r="BL15" s="585"/>
      <c r="BM15" s="585"/>
      <c r="BN15" s="586"/>
      <c r="BO15" s="633">
        <v>6</v>
      </c>
      <c r="BP15" s="633"/>
      <c r="BQ15" s="633"/>
      <c r="BR15" s="633"/>
      <c r="BS15" s="634" t="s">
        <v>128</v>
      </c>
      <c r="BT15" s="634"/>
      <c r="BU15" s="634"/>
      <c r="BV15" s="634"/>
      <c r="BW15" s="634"/>
      <c r="BX15" s="634"/>
      <c r="BY15" s="634"/>
      <c r="BZ15" s="634"/>
      <c r="CA15" s="634"/>
      <c r="CB15" s="672"/>
      <c r="CD15" s="594" t="s">
        <v>260</v>
      </c>
      <c r="CE15" s="595"/>
      <c r="CF15" s="595"/>
      <c r="CG15" s="595"/>
      <c r="CH15" s="595"/>
      <c r="CI15" s="595"/>
      <c r="CJ15" s="595"/>
      <c r="CK15" s="595"/>
      <c r="CL15" s="595"/>
      <c r="CM15" s="595"/>
      <c r="CN15" s="595"/>
      <c r="CO15" s="595"/>
      <c r="CP15" s="595"/>
      <c r="CQ15" s="596"/>
      <c r="CR15" s="615">
        <v>2043406</v>
      </c>
      <c r="CS15" s="585"/>
      <c r="CT15" s="585"/>
      <c r="CU15" s="585"/>
      <c r="CV15" s="585"/>
      <c r="CW15" s="585"/>
      <c r="CX15" s="585"/>
      <c r="CY15" s="586"/>
      <c r="CZ15" s="633">
        <v>11</v>
      </c>
      <c r="DA15" s="633"/>
      <c r="DB15" s="633"/>
      <c r="DC15" s="633"/>
      <c r="DD15" s="584">
        <v>788786</v>
      </c>
      <c r="DE15" s="585"/>
      <c r="DF15" s="585"/>
      <c r="DG15" s="585"/>
      <c r="DH15" s="585"/>
      <c r="DI15" s="585"/>
      <c r="DJ15" s="585"/>
      <c r="DK15" s="585"/>
      <c r="DL15" s="585"/>
      <c r="DM15" s="585"/>
      <c r="DN15" s="585"/>
      <c r="DO15" s="585"/>
      <c r="DP15" s="586"/>
      <c r="DQ15" s="584">
        <v>1127441</v>
      </c>
      <c r="DR15" s="585"/>
      <c r="DS15" s="585"/>
      <c r="DT15" s="585"/>
      <c r="DU15" s="585"/>
      <c r="DV15" s="585"/>
      <c r="DW15" s="585"/>
      <c r="DX15" s="585"/>
      <c r="DY15" s="585"/>
      <c r="DZ15" s="585"/>
      <c r="EA15" s="585"/>
      <c r="EB15" s="585"/>
      <c r="EC15" s="642"/>
    </row>
    <row r="16" spans="2:143" ht="11.25" customHeight="1" x14ac:dyDescent="0.2">
      <c r="B16" s="594" t="s">
        <v>261</v>
      </c>
      <c r="C16" s="595"/>
      <c r="D16" s="595"/>
      <c r="E16" s="595"/>
      <c r="F16" s="595"/>
      <c r="G16" s="595"/>
      <c r="H16" s="595"/>
      <c r="I16" s="595"/>
      <c r="J16" s="595"/>
      <c r="K16" s="595"/>
      <c r="L16" s="595"/>
      <c r="M16" s="595"/>
      <c r="N16" s="595"/>
      <c r="O16" s="595"/>
      <c r="P16" s="595"/>
      <c r="Q16" s="596"/>
      <c r="R16" s="615">
        <v>29348</v>
      </c>
      <c r="S16" s="585"/>
      <c r="T16" s="585"/>
      <c r="U16" s="585"/>
      <c r="V16" s="585"/>
      <c r="W16" s="585"/>
      <c r="X16" s="585"/>
      <c r="Y16" s="586"/>
      <c r="Z16" s="633">
        <v>0.1</v>
      </c>
      <c r="AA16" s="633"/>
      <c r="AB16" s="633"/>
      <c r="AC16" s="633"/>
      <c r="AD16" s="634">
        <v>29348</v>
      </c>
      <c r="AE16" s="634"/>
      <c r="AF16" s="634"/>
      <c r="AG16" s="634"/>
      <c r="AH16" s="634"/>
      <c r="AI16" s="634"/>
      <c r="AJ16" s="634"/>
      <c r="AK16" s="634"/>
      <c r="AL16" s="616">
        <v>0.3</v>
      </c>
      <c r="AM16" s="619"/>
      <c r="AN16" s="619"/>
      <c r="AO16" s="635"/>
      <c r="AP16" s="594" t="s">
        <v>262</v>
      </c>
      <c r="AQ16" s="595"/>
      <c r="AR16" s="595"/>
      <c r="AS16" s="595"/>
      <c r="AT16" s="595"/>
      <c r="AU16" s="595"/>
      <c r="AV16" s="595"/>
      <c r="AW16" s="595"/>
      <c r="AX16" s="595"/>
      <c r="AY16" s="595"/>
      <c r="AZ16" s="595"/>
      <c r="BA16" s="595"/>
      <c r="BB16" s="595"/>
      <c r="BC16" s="595"/>
      <c r="BD16" s="595"/>
      <c r="BE16" s="595"/>
      <c r="BF16" s="596"/>
      <c r="BG16" s="615">
        <v>5216</v>
      </c>
      <c r="BH16" s="585"/>
      <c r="BI16" s="585"/>
      <c r="BJ16" s="585"/>
      <c r="BK16" s="585"/>
      <c r="BL16" s="585"/>
      <c r="BM16" s="585"/>
      <c r="BN16" s="586"/>
      <c r="BO16" s="633">
        <v>0.1</v>
      </c>
      <c r="BP16" s="633"/>
      <c r="BQ16" s="633"/>
      <c r="BR16" s="633"/>
      <c r="BS16" s="634" t="s">
        <v>128</v>
      </c>
      <c r="BT16" s="634"/>
      <c r="BU16" s="634"/>
      <c r="BV16" s="634"/>
      <c r="BW16" s="634"/>
      <c r="BX16" s="634"/>
      <c r="BY16" s="634"/>
      <c r="BZ16" s="634"/>
      <c r="CA16" s="634"/>
      <c r="CB16" s="672"/>
      <c r="CD16" s="594" t="s">
        <v>263</v>
      </c>
      <c r="CE16" s="595"/>
      <c r="CF16" s="595"/>
      <c r="CG16" s="595"/>
      <c r="CH16" s="595"/>
      <c r="CI16" s="595"/>
      <c r="CJ16" s="595"/>
      <c r="CK16" s="595"/>
      <c r="CL16" s="595"/>
      <c r="CM16" s="595"/>
      <c r="CN16" s="595"/>
      <c r="CO16" s="595"/>
      <c r="CP16" s="595"/>
      <c r="CQ16" s="596"/>
      <c r="CR16" s="615">
        <v>38237</v>
      </c>
      <c r="CS16" s="585"/>
      <c r="CT16" s="585"/>
      <c r="CU16" s="585"/>
      <c r="CV16" s="585"/>
      <c r="CW16" s="585"/>
      <c r="CX16" s="585"/>
      <c r="CY16" s="586"/>
      <c r="CZ16" s="633">
        <v>0.2</v>
      </c>
      <c r="DA16" s="633"/>
      <c r="DB16" s="633"/>
      <c r="DC16" s="633"/>
      <c r="DD16" s="584" t="s">
        <v>128</v>
      </c>
      <c r="DE16" s="585"/>
      <c r="DF16" s="585"/>
      <c r="DG16" s="585"/>
      <c r="DH16" s="585"/>
      <c r="DI16" s="585"/>
      <c r="DJ16" s="585"/>
      <c r="DK16" s="585"/>
      <c r="DL16" s="585"/>
      <c r="DM16" s="585"/>
      <c r="DN16" s="585"/>
      <c r="DO16" s="585"/>
      <c r="DP16" s="586"/>
      <c r="DQ16" s="584">
        <v>38237</v>
      </c>
      <c r="DR16" s="585"/>
      <c r="DS16" s="585"/>
      <c r="DT16" s="585"/>
      <c r="DU16" s="585"/>
      <c r="DV16" s="585"/>
      <c r="DW16" s="585"/>
      <c r="DX16" s="585"/>
      <c r="DY16" s="585"/>
      <c r="DZ16" s="585"/>
      <c r="EA16" s="585"/>
      <c r="EB16" s="585"/>
      <c r="EC16" s="642"/>
    </row>
    <row r="17" spans="2:133" ht="11.25" customHeight="1" x14ac:dyDescent="0.2">
      <c r="B17" s="594" t="s">
        <v>264</v>
      </c>
      <c r="C17" s="595"/>
      <c r="D17" s="595"/>
      <c r="E17" s="595"/>
      <c r="F17" s="595"/>
      <c r="G17" s="595"/>
      <c r="H17" s="595"/>
      <c r="I17" s="595"/>
      <c r="J17" s="595"/>
      <c r="K17" s="595"/>
      <c r="L17" s="595"/>
      <c r="M17" s="595"/>
      <c r="N17" s="595"/>
      <c r="O17" s="595"/>
      <c r="P17" s="595"/>
      <c r="Q17" s="596"/>
      <c r="R17" s="615">
        <v>36826</v>
      </c>
      <c r="S17" s="585"/>
      <c r="T17" s="585"/>
      <c r="U17" s="585"/>
      <c r="V17" s="585"/>
      <c r="W17" s="585"/>
      <c r="X17" s="585"/>
      <c r="Y17" s="586"/>
      <c r="Z17" s="633">
        <v>0.2</v>
      </c>
      <c r="AA17" s="633"/>
      <c r="AB17" s="633"/>
      <c r="AC17" s="633"/>
      <c r="AD17" s="634">
        <v>36826</v>
      </c>
      <c r="AE17" s="634"/>
      <c r="AF17" s="634"/>
      <c r="AG17" s="634"/>
      <c r="AH17" s="634"/>
      <c r="AI17" s="634"/>
      <c r="AJ17" s="634"/>
      <c r="AK17" s="634"/>
      <c r="AL17" s="616">
        <v>0.3</v>
      </c>
      <c r="AM17" s="619"/>
      <c r="AN17" s="619"/>
      <c r="AO17" s="635"/>
      <c r="AP17" s="594" t="s">
        <v>265</v>
      </c>
      <c r="AQ17" s="595"/>
      <c r="AR17" s="595"/>
      <c r="AS17" s="595"/>
      <c r="AT17" s="595"/>
      <c r="AU17" s="595"/>
      <c r="AV17" s="595"/>
      <c r="AW17" s="595"/>
      <c r="AX17" s="595"/>
      <c r="AY17" s="595"/>
      <c r="AZ17" s="595"/>
      <c r="BA17" s="595"/>
      <c r="BB17" s="595"/>
      <c r="BC17" s="595"/>
      <c r="BD17" s="595"/>
      <c r="BE17" s="595"/>
      <c r="BF17" s="596"/>
      <c r="BG17" s="615">
        <v>24</v>
      </c>
      <c r="BH17" s="585"/>
      <c r="BI17" s="585"/>
      <c r="BJ17" s="585"/>
      <c r="BK17" s="585"/>
      <c r="BL17" s="585"/>
      <c r="BM17" s="585"/>
      <c r="BN17" s="586"/>
      <c r="BO17" s="633">
        <v>0</v>
      </c>
      <c r="BP17" s="633"/>
      <c r="BQ17" s="633"/>
      <c r="BR17" s="633"/>
      <c r="BS17" s="634" t="s">
        <v>128</v>
      </c>
      <c r="BT17" s="634"/>
      <c r="BU17" s="634"/>
      <c r="BV17" s="634"/>
      <c r="BW17" s="634"/>
      <c r="BX17" s="634"/>
      <c r="BY17" s="634"/>
      <c r="BZ17" s="634"/>
      <c r="CA17" s="634"/>
      <c r="CB17" s="672"/>
      <c r="CD17" s="594" t="s">
        <v>266</v>
      </c>
      <c r="CE17" s="595"/>
      <c r="CF17" s="595"/>
      <c r="CG17" s="595"/>
      <c r="CH17" s="595"/>
      <c r="CI17" s="595"/>
      <c r="CJ17" s="595"/>
      <c r="CK17" s="595"/>
      <c r="CL17" s="595"/>
      <c r="CM17" s="595"/>
      <c r="CN17" s="595"/>
      <c r="CO17" s="595"/>
      <c r="CP17" s="595"/>
      <c r="CQ17" s="596"/>
      <c r="CR17" s="615">
        <v>1803275</v>
      </c>
      <c r="CS17" s="585"/>
      <c r="CT17" s="585"/>
      <c r="CU17" s="585"/>
      <c r="CV17" s="585"/>
      <c r="CW17" s="585"/>
      <c r="CX17" s="585"/>
      <c r="CY17" s="586"/>
      <c r="CZ17" s="633">
        <v>9.6999999999999993</v>
      </c>
      <c r="DA17" s="633"/>
      <c r="DB17" s="633"/>
      <c r="DC17" s="633"/>
      <c r="DD17" s="584" t="s">
        <v>128</v>
      </c>
      <c r="DE17" s="585"/>
      <c r="DF17" s="585"/>
      <c r="DG17" s="585"/>
      <c r="DH17" s="585"/>
      <c r="DI17" s="585"/>
      <c r="DJ17" s="585"/>
      <c r="DK17" s="585"/>
      <c r="DL17" s="585"/>
      <c r="DM17" s="585"/>
      <c r="DN17" s="585"/>
      <c r="DO17" s="585"/>
      <c r="DP17" s="586"/>
      <c r="DQ17" s="584">
        <v>1786578</v>
      </c>
      <c r="DR17" s="585"/>
      <c r="DS17" s="585"/>
      <c r="DT17" s="585"/>
      <c r="DU17" s="585"/>
      <c r="DV17" s="585"/>
      <c r="DW17" s="585"/>
      <c r="DX17" s="585"/>
      <c r="DY17" s="585"/>
      <c r="DZ17" s="585"/>
      <c r="EA17" s="585"/>
      <c r="EB17" s="585"/>
      <c r="EC17" s="642"/>
    </row>
    <row r="18" spans="2:133" ht="11.25" customHeight="1" x14ac:dyDescent="0.2">
      <c r="B18" s="594" t="s">
        <v>267</v>
      </c>
      <c r="C18" s="595"/>
      <c r="D18" s="595"/>
      <c r="E18" s="595"/>
      <c r="F18" s="595"/>
      <c r="G18" s="595"/>
      <c r="H18" s="595"/>
      <c r="I18" s="595"/>
      <c r="J18" s="595"/>
      <c r="K18" s="595"/>
      <c r="L18" s="595"/>
      <c r="M18" s="595"/>
      <c r="N18" s="595"/>
      <c r="O18" s="595"/>
      <c r="P18" s="595"/>
      <c r="Q18" s="596"/>
      <c r="R18" s="615">
        <v>72874</v>
      </c>
      <c r="S18" s="585"/>
      <c r="T18" s="585"/>
      <c r="U18" s="585"/>
      <c r="V18" s="585"/>
      <c r="W18" s="585"/>
      <c r="X18" s="585"/>
      <c r="Y18" s="586"/>
      <c r="Z18" s="633">
        <v>0.4</v>
      </c>
      <c r="AA18" s="633"/>
      <c r="AB18" s="633"/>
      <c r="AC18" s="633"/>
      <c r="AD18" s="634">
        <v>72874</v>
      </c>
      <c r="AE18" s="634"/>
      <c r="AF18" s="634"/>
      <c r="AG18" s="634"/>
      <c r="AH18" s="634"/>
      <c r="AI18" s="634"/>
      <c r="AJ18" s="634"/>
      <c r="AK18" s="634"/>
      <c r="AL18" s="616">
        <v>0.60000002384185791</v>
      </c>
      <c r="AM18" s="619"/>
      <c r="AN18" s="619"/>
      <c r="AO18" s="635"/>
      <c r="AP18" s="594" t="s">
        <v>268</v>
      </c>
      <c r="AQ18" s="595"/>
      <c r="AR18" s="595"/>
      <c r="AS18" s="595"/>
      <c r="AT18" s="595"/>
      <c r="AU18" s="595"/>
      <c r="AV18" s="595"/>
      <c r="AW18" s="595"/>
      <c r="AX18" s="595"/>
      <c r="AY18" s="595"/>
      <c r="AZ18" s="595"/>
      <c r="BA18" s="595"/>
      <c r="BB18" s="595"/>
      <c r="BC18" s="595"/>
      <c r="BD18" s="595"/>
      <c r="BE18" s="595"/>
      <c r="BF18" s="596"/>
      <c r="BG18" s="615" t="s">
        <v>128</v>
      </c>
      <c r="BH18" s="585"/>
      <c r="BI18" s="585"/>
      <c r="BJ18" s="585"/>
      <c r="BK18" s="585"/>
      <c r="BL18" s="585"/>
      <c r="BM18" s="585"/>
      <c r="BN18" s="586"/>
      <c r="BO18" s="633" t="s">
        <v>128</v>
      </c>
      <c r="BP18" s="633"/>
      <c r="BQ18" s="633"/>
      <c r="BR18" s="633"/>
      <c r="BS18" s="634" t="s">
        <v>128</v>
      </c>
      <c r="BT18" s="634"/>
      <c r="BU18" s="634"/>
      <c r="BV18" s="634"/>
      <c r="BW18" s="634"/>
      <c r="BX18" s="634"/>
      <c r="BY18" s="634"/>
      <c r="BZ18" s="634"/>
      <c r="CA18" s="634"/>
      <c r="CB18" s="672"/>
      <c r="CD18" s="594" t="s">
        <v>269</v>
      </c>
      <c r="CE18" s="595"/>
      <c r="CF18" s="595"/>
      <c r="CG18" s="595"/>
      <c r="CH18" s="595"/>
      <c r="CI18" s="595"/>
      <c r="CJ18" s="595"/>
      <c r="CK18" s="595"/>
      <c r="CL18" s="595"/>
      <c r="CM18" s="595"/>
      <c r="CN18" s="595"/>
      <c r="CO18" s="595"/>
      <c r="CP18" s="595"/>
      <c r="CQ18" s="596"/>
      <c r="CR18" s="615" t="s">
        <v>128</v>
      </c>
      <c r="CS18" s="585"/>
      <c r="CT18" s="585"/>
      <c r="CU18" s="585"/>
      <c r="CV18" s="585"/>
      <c r="CW18" s="585"/>
      <c r="CX18" s="585"/>
      <c r="CY18" s="586"/>
      <c r="CZ18" s="633" t="s">
        <v>128</v>
      </c>
      <c r="DA18" s="633"/>
      <c r="DB18" s="633"/>
      <c r="DC18" s="633"/>
      <c r="DD18" s="584" t="s">
        <v>128</v>
      </c>
      <c r="DE18" s="585"/>
      <c r="DF18" s="585"/>
      <c r="DG18" s="585"/>
      <c r="DH18" s="585"/>
      <c r="DI18" s="585"/>
      <c r="DJ18" s="585"/>
      <c r="DK18" s="585"/>
      <c r="DL18" s="585"/>
      <c r="DM18" s="585"/>
      <c r="DN18" s="585"/>
      <c r="DO18" s="585"/>
      <c r="DP18" s="586"/>
      <c r="DQ18" s="584" t="s">
        <v>128</v>
      </c>
      <c r="DR18" s="585"/>
      <c r="DS18" s="585"/>
      <c r="DT18" s="585"/>
      <c r="DU18" s="585"/>
      <c r="DV18" s="585"/>
      <c r="DW18" s="585"/>
      <c r="DX18" s="585"/>
      <c r="DY18" s="585"/>
      <c r="DZ18" s="585"/>
      <c r="EA18" s="585"/>
      <c r="EB18" s="585"/>
      <c r="EC18" s="642"/>
    </row>
    <row r="19" spans="2:133" ht="11.25" customHeight="1" x14ac:dyDescent="0.2">
      <c r="B19" s="594" t="s">
        <v>270</v>
      </c>
      <c r="C19" s="595"/>
      <c r="D19" s="595"/>
      <c r="E19" s="595"/>
      <c r="F19" s="595"/>
      <c r="G19" s="595"/>
      <c r="H19" s="595"/>
      <c r="I19" s="595"/>
      <c r="J19" s="595"/>
      <c r="K19" s="595"/>
      <c r="L19" s="595"/>
      <c r="M19" s="595"/>
      <c r="N19" s="595"/>
      <c r="O19" s="595"/>
      <c r="P19" s="595"/>
      <c r="Q19" s="596"/>
      <c r="R19" s="615">
        <v>16038</v>
      </c>
      <c r="S19" s="585"/>
      <c r="T19" s="585"/>
      <c r="U19" s="585"/>
      <c r="V19" s="585"/>
      <c r="W19" s="585"/>
      <c r="X19" s="585"/>
      <c r="Y19" s="586"/>
      <c r="Z19" s="633">
        <v>0.1</v>
      </c>
      <c r="AA19" s="633"/>
      <c r="AB19" s="633"/>
      <c r="AC19" s="633"/>
      <c r="AD19" s="634">
        <v>16038</v>
      </c>
      <c r="AE19" s="634"/>
      <c r="AF19" s="634"/>
      <c r="AG19" s="634"/>
      <c r="AH19" s="634"/>
      <c r="AI19" s="634"/>
      <c r="AJ19" s="634"/>
      <c r="AK19" s="634"/>
      <c r="AL19" s="616">
        <v>0.1</v>
      </c>
      <c r="AM19" s="619"/>
      <c r="AN19" s="619"/>
      <c r="AO19" s="635"/>
      <c r="AP19" s="594" t="s">
        <v>271</v>
      </c>
      <c r="AQ19" s="595"/>
      <c r="AR19" s="595"/>
      <c r="AS19" s="595"/>
      <c r="AT19" s="595"/>
      <c r="AU19" s="595"/>
      <c r="AV19" s="595"/>
      <c r="AW19" s="595"/>
      <c r="AX19" s="595"/>
      <c r="AY19" s="595"/>
      <c r="AZ19" s="595"/>
      <c r="BA19" s="595"/>
      <c r="BB19" s="595"/>
      <c r="BC19" s="595"/>
      <c r="BD19" s="595"/>
      <c r="BE19" s="595"/>
      <c r="BF19" s="596"/>
      <c r="BG19" s="615" t="s">
        <v>128</v>
      </c>
      <c r="BH19" s="585"/>
      <c r="BI19" s="585"/>
      <c r="BJ19" s="585"/>
      <c r="BK19" s="585"/>
      <c r="BL19" s="585"/>
      <c r="BM19" s="585"/>
      <c r="BN19" s="586"/>
      <c r="BO19" s="633" t="s">
        <v>128</v>
      </c>
      <c r="BP19" s="633"/>
      <c r="BQ19" s="633"/>
      <c r="BR19" s="633"/>
      <c r="BS19" s="634" t="s">
        <v>128</v>
      </c>
      <c r="BT19" s="634"/>
      <c r="BU19" s="634"/>
      <c r="BV19" s="634"/>
      <c r="BW19" s="634"/>
      <c r="BX19" s="634"/>
      <c r="BY19" s="634"/>
      <c r="BZ19" s="634"/>
      <c r="CA19" s="634"/>
      <c r="CB19" s="672"/>
      <c r="CD19" s="594" t="s">
        <v>272</v>
      </c>
      <c r="CE19" s="595"/>
      <c r="CF19" s="595"/>
      <c r="CG19" s="595"/>
      <c r="CH19" s="595"/>
      <c r="CI19" s="595"/>
      <c r="CJ19" s="595"/>
      <c r="CK19" s="595"/>
      <c r="CL19" s="595"/>
      <c r="CM19" s="595"/>
      <c r="CN19" s="595"/>
      <c r="CO19" s="595"/>
      <c r="CP19" s="595"/>
      <c r="CQ19" s="596"/>
      <c r="CR19" s="615" t="s">
        <v>128</v>
      </c>
      <c r="CS19" s="585"/>
      <c r="CT19" s="585"/>
      <c r="CU19" s="585"/>
      <c r="CV19" s="585"/>
      <c r="CW19" s="585"/>
      <c r="CX19" s="585"/>
      <c r="CY19" s="586"/>
      <c r="CZ19" s="633" t="s">
        <v>128</v>
      </c>
      <c r="DA19" s="633"/>
      <c r="DB19" s="633"/>
      <c r="DC19" s="633"/>
      <c r="DD19" s="584" t="s">
        <v>128</v>
      </c>
      <c r="DE19" s="585"/>
      <c r="DF19" s="585"/>
      <c r="DG19" s="585"/>
      <c r="DH19" s="585"/>
      <c r="DI19" s="585"/>
      <c r="DJ19" s="585"/>
      <c r="DK19" s="585"/>
      <c r="DL19" s="585"/>
      <c r="DM19" s="585"/>
      <c r="DN19" s="585"/>
      <c r="DO19" s="585"/>
      <c r="DP19" s="586"/>
      <c r="DQ19" s="584" t="s">
        <v>128</v>
      </c>
      <c r="DR19" s="585"/>
      <c r="DS19" s="585"/>
      <c r="DT19" s="585"/>
      <c r="DU19" s="585"/>
      <c r="DV19" s="585"/>
      <c r="DW19" s="585"/>
      <c r="DX19" s="585"/>
      <c r="DY19" s="585"/>
      <c r="DZ19" s="585"/>
      <c r="EA19" s="585"/>
      <c r="EB19" s="585"/>
      <c r="EC19" s="642"/>
    </row>
    <row r="20" spans="2:133" ht="11.25" customHeight="1" x14ac:dyDescent="0.2">
      <c r="B20" s="594" t="s">
        <v>273</v>
      </c>
      <c r="C20" s="595"/>
      <c r="D20" s="595"/>
      <c r="E20" s="595"/>
      <c r="F20" s="595"/>
      <c r="G20" s="595"/>
      <c r="H20" s="595"/>
      <c r="I20" s="595"/>
      <c r="J20" s="595"/>
      <c r="K20" s="595"/>
      <c r="L20" s="595"/>
      <c r="M20" s="595"/>
      <c r="N20" s="595"/>
      <c r="O20" s="595"/>
      <c r="P20" s="595"/>
      <c r="Q20" s="596"/>
      <c r="R20" s="615">
        <v>9128</v>
      </c>
      <c r="S20" s="585"/>
      <c r="T20" s="585"/>
      <c r="U20" s="585"/>
      <c r="V20" s="585"/>
      <c r="W20" s="585"/>
      <c r="X20" s="585"/>
      <c r="Y20" s="586"/>
      <c r="Z20" s="633">
        <v>0</v>
      </c>
      <c r="AA20" s="633"/>
      <c r="AB20" s="633"/>
      <c r="AC20" s="633"/>
      <c r="AD20" s="634">
        <v>9128</v>
      </c>
      <c r="AE20" s="634"/>
      <c r="AF20" s="634"/>
      <c r="AG20" s="634"/>
      <c r="AH20" s="634"/>
      <c r="AI20" s="634"/>
      <c r="AJ20" s="634"/>
      <c r="AK20" s="634"/>
      <c r="AL20" s="616">
        <v>0.1</v>
      </c>
      <c r="AM20" s="619"/>
      <c r="AN20" s="619"/>
      <c r="AO20" s="635"/>
      <c r="AP20" s="594" t="s">
        <v>274</v>
      </c>
      <c r="AQ20" s="595"/>
      <c r="AR20" s="595"/>
      <c r="AS20" s="595"/>
      <c r="AT20" s="595"/>
      <c r="AU20" s="595"/>
      <c r="AV20" s="595"/>
      <c r="AW20" s="595"/>
      <c r="AX20" s="595"/>
      <c r="AY20" s="595"/>
      <c r="AZ20" s="595"/>
      <c r="BA20" s="595"/>
      <c r="BB20" s="595"/>
      <c r="BC20" s="595"/>
      <c r="BD20" s="595"/>
      <c r="BE20" s="595"/>
      <c r="BF20" s="596"/>
      <c r="BG20" s="615" t="s">
        <v>128</v>
      </c>
      <c r="BH20" s="585"/>
      <c r="BI20" s="585"/>
      <c r="BJ20" s="585"/>
      <c r="BK20" s="585"/>
      <c r="BL20" s="585"/>
      <c r="BM20" s="585"/>
      <c r="BN20" s="586"/>
      <c r="BO20" s="633" t="s">
        <v>128</v>
      </c>
      <c r="BP20" s="633"/>
      <c r="BQ20" s="633"/>
      <c r="BR20" s="633"/>
      <c r="BS20" s="634" t="s">
        <v>128</v>
      </c>
      <c r="BT20" s="634"/>
      <c r="BU20" s="634"/>
      <c r="BV20" s="634"/>
      <c r="BW20" s="634"/>
      <c r="BX20" s="634"/>
      <c r="BY20" s="634"/>
      <c r="BZ20" s="634"/>
      <c r="CA20" s="634"/>
      <c r="CB20" s="672"/>
      <c r="CD20" s="594" t="s">
        <v>275</v>
      </c>
      <c r="CE20" s="595"/>
      <c r="CF20" s="595"/>
      <c r="CG20" s="595"/>
      <c r="CH20" s="595"/>
      <c r="CI20" s="595"/>
      <c r="CJ20" s="595"/>
      <c r="CK20" s="595"/>
      <c r="CL20" s="595"/>
      <c r="CM20" s="595"/>
      <c r="CN20" s="595"/>
      <c r="CO20" s="595"/>
      <c r="CP20" s="595"/>
      <c r="CQ20" s="596"/>
      <c r="CR20" s="615">
        <v>18599957</v>
      </c>
      <c r="CS20" s="585"/>
      <c r="CT20" s="585"/>
      <c r="CU20" s="585"/>
      <c r="CV20" s="585"/>
      <c r="CW20" s="585"/>
      <c r="CX20" s="585"/>
      <c r="CY20" s="586"/>
      <c r="CZ20" s="633">
        <v>100</v>
      </c>
      <c r="DA20" s="633"/>
      <c r="DB20" s="633"/>
      <c r="DC20" s="633"/>
      <c r="DD20" s="584">
        <v>1656177</v>
      </c>
      <c r="DE20" s="585"/>
      <c r="DF20" s="585"/>
      <c r="DG20" s="585"/>
      <c r="DH20" s="585"/>
      <c r="DI20" s="585"/>
      <c r="DJ20" s="585"/>
      <c r="DK20" s="585"/>
      <c r="DL20" s="585"/>
      <c r="DM20" s="585"/>
      <c r="DN20" s="585"/>
      <c r="DO20" s="585"/>
      <c r="DP20" s="586"/>
      <c r="DQ20" s="584">
        <v>12324006</v>
      </c>
      <c r="DR20" s="585"/>
      <c r="DS20" s="585"/>
      <c r="DT20" s="585"/>
      <c r="DU20" s="585"/>
      <c r="DV20" s="585"/>
      <c r="DW20" s="585"/>
      <c r="DX20" s="585"/>
      <c r="DY20" s="585"/>
      <c r="DZ20" s="585"/>
      <c r="EA20" s="585"/>
      <c r="EB20" s="585"/>
      <c r="EC20" s="642"/>
    </row>
    <row r="21" spans="2:133" ht="11.25" customHeight="1" x14ac:dyDescent="0.2">
      <c r="B21" s="594" t="s">
        <v>276</v>
      </c>
      <c r="C21" s="595"/>
      <c r="D21" s="595"/>
      <c r="E21" s="595"/>
      <c r="F21" s="595"/>
      <c r="G21" s="595"/>
      <c r="H21" s="595"/>
      <c r="I21" s="595"/>
      <c r="J21" s="595"/>
      <c r="K21" s="595"/>
      <c r="L21" s="595"/>
      <c r="M21" s="595"/>
      <c r="N21" s="595"/>
      <c r="O21" s="595"/>
      <c r="P21" s="595"/>
      <c r="Q21" s="596"/>
      <c r="R21" s="615">
        <v>1685</v>
      </c>
      <c r="S21" s="585"/>
      <c r="T21" s="585"/>
      <c r="U21" s="585"/>
      <c r="V21" s="585"/>
      <c r="W21" s="585"/>
      <c r="X21" s="585"/>
      <c r="Y21" s="586"/>
      <c r="Z21" s="633">
        <v>0</v>
      </c>
      <c r="AA21" s="633"/>
      <c r="AB21" s="633"/>
      <c r="AC21" s="633"/>
      <c r="AD21" s="634">
        <v>1685</v>
      </c>
      <c r="AE21" s="634"/>
      <c r="AF21" s="634"/>
      <c r="AG21" s="634"/>
      <c r="AH21" s="634"/>
      <c r="AI21" s="634"/>
      <c r="AJ21" s="634"/>
      <c r="AK21" s="634"/>
      <c r="AL21" s="616">
        <v>0</v>
      </c>
      <c r="AM21" s="619"/>
      <c r="AN21" s="619"/>
      <c r="AO21" s="635"/>
      <c r="AP21" s="594" t="s">
        <v>277</v>
      </c>
      <c r="AQ21" s="680"/>
      <c r="AR21" s="680"/>
      <c r="AS21" s="680"/>
      <c r="AT21" s="680"/>
      <c r="AU21" s="680"/>
      <c r="AV21" s="680"/>
      <c r="AW21" s="680"/>
      <c r="AX21" s="680"/>
      <c r="AY21" s="680"/>
      <c r="AZ21" s="680"/>
      <c r="BA21" s="680"/>
      <c r="BB21" s="680"/>
      <c r="BC21" s="680"/>
      <c r="BD21" s="680"/>
      <c r="BE21" s="680"/>
      <c r="BF21" s="681"/>
      <c r="BG21" s="615" t="s">
        <v>128</v>
      </c>
      <c r="BH21" s="585"/>
      <c r="BI21" s="585"/>
      <c r="BJ21" s="585"/>
      <c r="BK21" s="585"/>
      <c r="BL21" s="585"/>
      <c r="BM21" s="585"/>
      <c r="BN21" s="586"/>
      <c r="BO21" s="633" t="s">
        <v>128</v>
      </c>
      <c r="BP21" s="633"/>
      <c r="BQ21" s="633"/>
      <c r="BR21" s="633"/>
      <c r="BS21" s="634" t="s">
        <v>128</v>
      </c>
      <c r="BT21" s="634"/>
      <c r="BU21" s="634"/>
      <c r="BV21" s="634"/>
      <c r="BW21" s="634"/>
      <c r="BX21" s="634"/>
      <c r="BY21" s="634"/>
      <c r="BZ21" s="634"/>
      <c r="CA21" s="634"/>
      <c r="CB21" s="672"/>
      <c r="CD21" s="597"/>
      <c r="CE21" s="598"/>
      <c r="CF21" s="598"/>
      <c r="CG21" s="598"/>
      <c r="CH21" s="598"/>
      <c r="CI21" s="598"/>
      <c r="CJ21" s="598"/>
      <c r="CK21" s="598"/>
      <c r="CL21" s="598"/>
      <c r="CM21" s="598"/>
      <c r="CN21" s="598"/>
      <c r="CO21" s="598"/>
      <c r="CP21" s="598"/>
      <c r="CQ21" s="599"/>
      <c r="CR21" s="693"/>
      <c r="CS21" s="691"/>
      <c r="CT21" s="691"/>
      <c r="CU21" s="691"/>
      <c r="CV21" s="691"/>
      <c r="CW21" s="691"/>
      <c r="CX21" s="691"/>
      <c r="CY21" s="694"/>
      <c r="CZ21" s="695"/>
      <c r="DA21" s="695"/>
      <c r="DB21" s="695"/>
      <c r="DC21" s="695"/>
      <c r="DD21" s="690"/>
      <c r="DE21" s="691"/>
      <c r="DF21" s="691"/>
      <c r="DG21" s="691"/>
      <c r="DH21" s="691"/>
      <c r="DI21" s="691"/>
      <c r="DJ21" s="691"/>
      <c r="DK21" s="691"/>
      <c r="DL21" s="691"/>
      <c r="DM21" s="691"/>
      <c r="DN21" s="691"/>
      <c r="DO21" s="691"/>
      <c r="DP21" s="694"/>
      <c r="DQ21" s="690"/>
      <c r="DR21" s="691"/>
      <c r="DS21" s="691"/>
      <c r="DT21" s="691"/>
      <c r="DU21" s="691"/>
      <c r="DV21" s="691"/>
      <c r="DW21" s="691"/>
      <c r="DX21" s="691"/>
      <c r="DY21" s="691"/>
      <c r="DZ21" s="691"/>
      <c r="EA21" s="691"/>
      <c r="EB21" s="691"/>
      <c r="EC21" s="692"/>
    </row>
    <row r="22" spans="2:133" ht="11.25" customHeight="1" x14ac:dyDescent="0.2">
      <c r="B22" s="664" t="s">
        <v>278</v>
      </c>
      <c r="C22" s="665"/>
      <c r="D22" s="665"/>
      <c r="E22" s="665"/>
      <c r="F22" s="665"/>
      <c r="G22" s="665"/>
      <c r="H22" s="665"/>
      <c r="I22" s="665"/>
      <c r="J22" s="665"/>
      <c r="K22" s="665"/>
      <c r="L22" s="665"/>
      <c r="M22" s="665"/>
      <c r="N22" s="665"/>
      <c r="O22" s="665"/>
      <c r="P22" s="665"/>
      <c r="Q22" s="666"/>
      <c r="R22" s="615">
        <v>46023</v>
      </c>
      <c r="S22" s="585"/>
      <c r="T22" s="585"/>
      <c r="U22" s="585"/>
      <c r="V22" s="585"/>
      <c r="W22" s="585"/>
      <c r="X22" s="585"/>
      <c r="Y22" s="586"/>
      <c r="Z22" s="633">
        <v>0.2</v>
      </c>
      <c r="AA22" s="633"/>
      <c r="AB22" s="633"/>
      <c r="AC22" s="633"/>
      <c r="AD22" s="634">
        <v>46023</v>
      </c>
      <c r="AE22" s="634"/>
      <c r="AF22" s="634"/>
      <c r="AG22" s="634"/>
      <c r="AH22" s="634"/>
      <c r="AI22" s="634"/>
      <c r="AJ22" s="634"/>
      <c r="AK22" s="634"/>
      <c r="AL22" s="616">
        <v>0.40000000596046448</v>
      </c>
      <c r="AM22" s="619"/>
      <c r="AN22" s="619"/>
      <c r="AO22" s="635"/>
      <c r="AP22" s="594" t="s">
        <v>279</v>
      </c>
      <c r="AQ22" s="680"/>
      <c r="AR22" s="680"/>
      <c r="AS22" s="680"/>
      <c r="AT22" s="680"/>
      <c r="AU22" s="680"/>
      <c r="AV22" s="680"/>
      <c r="AW22" s="680"/>
      <c r="AX22" s="680"/>
      <c r="AY22" s="680"/>
      <c r="AZ22" s="680"/>
      <c r="BA22" s="680"/>
      <c r="BB22" s="680"/>
      <c r="BC22" s="680"/>
      <c r="BD22" s="680"/>
      <c r="BE22" s="680"/>
      <c r="BF22" s="681"/>
      <c r="BG22" s="615" t="s">
        <v>128</v>
      </c>
      <c r="BH22" s="585"/>
      <c r="BI22" s="585"/>
      <c r="BJ22" s="585"/>
      <c r="BK22" s="585"/>
      <c r="BL22" s="585"/>
      <c r="BM22" s="585"/>
      <c r="BN22" s="586"/>
      <c r="BO22" s="633" t="s">
        <v>128</v>
      </c>
      <c r="BP22" s="633"/>
      <c r="BQ22" s="633"/>
      <c r="BR22" s="633"/>
      <c r="BS22" s="634" t="s">
        <v>128</v>
      </c>
      <c r="BT22" s="634"/>
      <c r="BU22" s="634"/>
      <c r="BV22" s="634"/>
      <c r="BW22" s="634"/>
      <c r="BX22" s="634"/>
      <c r="BY22" s="634"/>
      <c r="BZ22" s="634"/>
      <c r="CA22" s="634"/>
      <c r="CB22" s="672"/>
      <c r="CD22" s="660" t="s">
        <v>280</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594" t="s">
        <v>281</v>
      </c>
      <c r="C23" s="595"/>
      <c r="D23" s="595"/>
      <c r="E23" s="595"/>
      <c r="F23" s="595"/>
      <c r="G23" s="595"/>
      <c r="H23" s="595"/>
      <c r="I23" s="595"/>
      <c r="J23" s="595"/>
      <c r="K23" s="595"/>
      <c r="L23" s="595"/>
      <c r="M23" s="595"/>
      <c r="N23" s="595"/>
      <c r="O23" s="595"/>
      <c r="P23" s="595"/>
      <c r="Q23" s="596"/>
      <c r="R23" s="615">
        <v>6588762</v>
      </c>
      <c r="S23" s="585"/>
      <c r="T23" s="585"/>
      <c r="U23" s="585"/>
      <c r="V23" s="585"/>
      <c r="W23" s="585"/>
      <c r="X23" s="585"/>
      <c r="Y23" s="586"/>
      <c r="Z23" s="633">
        <v>33.1</v>
      </c>
      <c r="AA23" s="633"/>
      <c r="AB23" s="633"/>
      <c r="AC23" s="633"/>
      <c r="AD23" s="634">
        <v>6030557</v>
      </c>
      <c r="AE23" s="634"/>
      <c r="AF23" s="634"/>
      <c r="AG23" s="634"/>
      <c r="AH23" s="634"/>
      <c r="AI23" s="634"/>
      <c r="AJ23" s="634"/>
      <c r="AK23" s="634"/>
      <c r="AL23" s="616">
        <v>53.7</v>
      </c>
      <c r="AM23" s="619"/>
      <c r="AN23" s="619"/>
      <c r="AO23" s="635"/>
      <c r="AP23" s="594" t="s">
        <v>282</v>
      </c>
      <c r="AQ23" s="680"/>
      <c r="AR23" s="680"/>
      <c r="AS23" s="680"/>
      <c r="AT23" s="680"/>
      <c r="AU23" s="680"/>
      <c r="AV23" s="680"/>
      <c r="AW23" s="680"/>
      <c r="AX23" s="680"/>
      <c r="AY23" s="680"/>
      <c r="AZ23" s="680"/>
      <c r="BA23" s="680"/>
      <c r="BB23" s="680"/>
      <c r="BC23" s="680"/>
      <c r="BD23" s="680"/>
      <c r="BE23" s="680"/>
      <c r="BF23" s="681"/>
      <c r="BG23" s="615" t="s">
        <v>128</v>
      </c>
      <c r="BH23" s="585"/>
      <c r="BI23" s="585"/>
      <c r="BJ23" s="585"/>
      <c r="BK23" s="585"/>
      <c r="BL23" s="585"/>
      <c r="BM23" s="585"/>
      <c r="BN23" s="586"/>
      <c r="BO23" s="633" t="s">
        <v>128</v>
      </c>
      <c r="BP23" s="633"/>
      <c r="BQ23" s="633"/>
      <c r="BR23" s="633"/>
      <c r="BS23" s="634" t="s">
        <v>128</v>
      </c>
      <c r="BT23" s="634"/>
      <c r="BU23" s="634"/>
      <c r="BV23" s="634"/>
      <c r="BW23" s="634"/>
      <c r="BX23" s="634"/>
      <c r="BY23" s="634"/>
      <c r="BZ23" s="634"/>
      <c r="CA23" s="634"/>
      <c r="CB23" s="672"/>
      <c r="CD23" s="660" t="s">
        <v>222</v>
      </c>
      <c r="CE23" s="661"/>
      <c r="CF23" s="661"/>
      <c r="CG23" s="661"/>
      <c r="CH23" s="661"/>
      <c r="CI23" s="661"/>
      <c r="CJ23" s="661"/>
      <c r="CK23" s="661"/>
      <c r="CL23" s="661"/>
      <c r="CM23" s="661"/>
      <c r="CN23" s="661"/>
      <c r="CO23" s="661"/>
      <c r="CP23" s="661"/>
      <c r="CQ23" s="662"/>
      <c r="CR23" s="660" t="s">
        <v>283</v>
      </c>
      <c r="CS23" s="661"/>
      <c r="CT23" s="661"/>
      <c r="CU23" s="661"/>
      <c r="CV23" s="661"/>
      <c r="CW23" s="661"/>
      <c r="CX23" s="661"/>
      <c r="CY23" s="662"/>
      <c r="CZ23" s="660" t="s">
        <v>284</v>
      </c>
      <c r="DA23" s="661"/>
      <c r="DB23" s="661"/>
      <c r="DC23" s="662"/>
      <c r="DD23" s="660" t="s">
        <v>285</v>
      </c>
      <c r="DE23" s="661"/>
      <c r="DF23" s="661"/>
      <c r="DG23" s="661"/>
      <c r="DH23" s="661"/>
      <c r="DI23" s="661"/>
      <c r="DJ23" s="661"/>
      <c r="DK23" s="662"/>
      <c r="DL23" s="687" t="s">
        <v>286</v>
      </c>
      <c r="DM23" s="688"/>
      <c r="DN23" s="688"/>
      <c r="DO23" s="688"/>
      <c r="DP23" s="688"/>
      <c r="DQ23" s="688"/>
      <c r="DR23" s="688"/>
      <c r="DS23" s="688"/>
      <c r="DT23" s="688"/>
      <c r="DU23" s="688"/>
      <c r="DV23" s="689"/>
      <c r="DW23" s="660" t="s">
        <v>287</v>
      </c>
      <c r="DX23" s="661"/>
      <c r="DY23" s="661"/>
      <c r="DZ23" s="661"/>
      <c r="EA23" s="661"/>
      <c r="EB23" s="661"/>
      <c r="EC23" s="662"/>
    </row>
    <row r="24" spans="2:133" ht="11.25" customHeight="1" x14ac:dyDescent="0.2">
      <c r="B24" s="594" t="s">
        <v>288</v>
      </c>
      <c r="C24" s="595"/>
      <c r="D24" s="595"/>
      <c r="E24" s="595"/>
      <c r="F24" s="595"/>
      <c r="G24" s="595"/>
      <c r="H24" s="595"/>
      <c r="I24" s="595"/>
      <c r="J24" s="595"/>
      <c r="K24" s="595"/>
      <c r="L24" s="595"/>
      <c r="M24" s="595"/>
      <c r="N24" s="595"/>
      <c r="O24" s="595"/>
      <c r="P24" s="595"/>
      <c r="Q24" s="596"/>
      <c r="R24" s="615">
        <v>6030557</v>
      </c>
      <c r="S24" s="585"/>
      <c r="T24" s="585"/>
      <c r="U24" s="585"/>
      <c r="V24" s="585"/>
      <c r="W24" s="585"/>
      <c r="X24" s="585"/>
      <c r="Y24" s="586"/>
      <c r="Z24" s="633">
        <v>30.3</v>
      </c>
      <c r="AA24" s="633"/>
      <c r="AB24" s="633"/>
      <c r="AC24" s="633"/>
      <c r="AD24" s="634">
        <v>6030557</v>
      </c>
      <c r="AE24" s="634"/>
      <c r="AF24" s="634"/>
      <c r="AG24" s="634"/>
      <c r="AH24" s="634"/>
      <c r="AI24" s="634"/>
      <c r="AJ24" s="634"/>
      <c r="AK24" s="634"/>
      <c r="AL24" s="616">
        <v>53.7</v>
      </c>
      <c r="AM24" s="619"/>
      <c r="AN24" s="619"/>
      <c r="AO24" s="635"/>
      <c r="AP24" s="594" t="s">
        <v>289</v>
      </c>
      <c r="AQ24" s="680"/>
      <c r="AR24" s="680"/>
      <c r="AS24" s="680"/>
      <c r="AT24" s="680"/>
      <c r="AU24" s="680"/>
      <c r="AV24" s="680"/>
      <c r="AW24" s="680"/>
      <c r="AX24" s="680"/>
      <c r="AY24" s="680"/>
      <c r="AZ24" s="680"/>
      <c r="BA24" s="680"/>
      <c r="BB24" s="680"/>
      <c r="BC24" s="680"/>
      <c r="BD24" s="680"/>
      <c r="BE24" s="680"/>
      <c r="BF24" s="681"/>
      <c r="BG24" s="615" t="s">
        <v>128</v>
      </c>
      <c r="BH24" s="585"/>
      <c r="BI24" s="585"/>
      <c r="BJ24" s="585"/>
      <c r="BK24" s="585"/>
      <c r="BL24" s="585"/>
      <c r="BM24" s="585"/>
      <c r="BN24" s="586"/>
      <c r="BO24" s="633" t="s">
        <v>128</v>
      </c>
      <c r="BP24" s="633"/>
      <c r="BQ24" s="633"/>
      <c r="BR24" s="633"/>
      <c r="BS24" s="634" t="s">
        <v>128</v>
      </c>
      <c r="BT24" s="634"/>
      <c r="BU24" s="634"/>
      <c r="BV24" s="634"/>
      <c r="BW24" s="634"/>
      <c r="BX24" s="634"/>
      <c r="BY24" s="634"/>
      <c r="BZ24" s="634"/>
      <c r="CA24" s="634"/>
      <c r="CB24" s="672"/>
      <c r="CD24" s="657" t="s">
        <v>290</v>
      </c>
      <c r="CE24" s="658"/>
      <c r="CF24" s="658"/>
      <c r="CG24" s="658"/>
      <c r="CH24" s="658"/>
      <c r="CI24" s="658"/>
      <c r="CJ24" s="658"/>
      <c r="CK24" s="658"/>
      <c r="CL24" s="658"/>
      <c r="CM24" s="658"/>
      <c r="CN24" s="658"/>
      <c r="CO24" s="658"/>
      <c r="CP24" s="658"/>
      <c r="CQ24" s="659"/>
      <c r="CR24" s="654">
        <v>8483998</v>
      </c>
      <c r="CS24" s="655"/>
      <c r="CT24" s="655"/>
      <c r="CU24" s="655"/>
      <c r="CV24" s="655"/>
      <c r="CW24" s="655"/>
      <c r="CX24" s="655"/>
      <c r="CY24" s="683"/>
      <c r="CZ24" s="684">
        <v>45.6</v>
      </c>
      <c r="DA24" s="667"/>
      <c r="DB24" s="667"/>
      <c r="DC24" s="686"/>
      <c r="DD24" s="682">
        <v>5643689</v>
      </c>
      <c r="DE24" s="655"/>
      <c r="DF24" s="655"/>
      <c r="DG24" s="655"/>
      <c r="DH24" s="655"/>
      <c r="DI24" s="655"/>
      <c r="DJ24" s="655"/>
      <c r="DK24" s="683"/>
      <c r="DL24" s="682">
        <v>5120988</v>
      </c>
      <c r="DM24" s="655"/>
      <c r="DN24" s="655"/>
      <c r="DO24" s="655"/>
      <c r="DP24" s="655"/>
      <c r="DQ24" s="655"/>
      <c r="DR24" s="655"/>
      <c r="DS24" s="655"/>
      <c r="DT24" s="655"/>
      <c r="DU24" s="655"/>
      <c r="DV24" s="683"/>
      <c r="DW24" s="684">
        <v>43.6</v>
      </c>
      <c r="DX24" s="667"/>
      <c r="DY24" s="667"/>
      <c r="DZ24" s="667"/>
      <c r="EA24" s="667"/>
      <c r="EB24" s="667"/>
      <c r="EC24" s="685"/>
    </row>
    <row r="25" spans="2:133" ht="11.25" customHeight="1" x14ac:dyDescent="0.2">
      <c r="B25" s="594" t="s">
        <v>291</v>
      </c>
      <c r="C25" s="595"/>
      <c r="D25" s="595"/>
      <c r="E25" s="595"/>
      <c r="F25" s="595"/>
      <c r="G25" s="595"/>
      <c r="H25" s="595"/>
      <c r="I25" s="595"/>
      <c r="J25" s="595"/>
      <c r="K25" s="595"/>
      <c r="L25" s="595"/>
      <c r="M25" s="595"/>
      <c r="N25" s="595"/>
      <c r="O25" s="595"/>
      <c r="P25" s="595"/>
      <c r="Q25" s="596"/>
      <c r="R25" s="615">
        <v>558120</v>
      </c>
      <c r="S25" s="585"/>
      <c r="T25" s="585"/>
      <c r="U25" s="585"/>
      <c r="V25" s="585"/>
      <c r="W25" s="585"/>
      <c r="X25" s="585"/>
      <c r="Y25" s="586"/>
      <c r="Z25" s="633">
        <v>2.8</v>
      </c>
      <c r="AA25" s="633"/>
      <c r="AB25" s="633"/>
      <c r="AC25" s="633"/>
      <c r="AD25" s="634" t="s">
        <v>128</v>
      </c>
      <c r="AE25" s="634"/>
      <c r="AF25" s="634"/>
      <c r="AG25" s="634"/>
      <c r="AH25" s="634"/>
      <c r="AI25" s="634"/>
      <c r="AJ25" s="634"/>
      <c r="AK25" s="634"/>
      <c r="AL25" s="616" t="s">
        <v>128</v>
      </c>
      <c r="AM25" s="619"/>
      <c r="AN25" s="619"/>
      <c r="AO25" s="635"/>
      <c r="AP25" s="594" t="s">
        <v>292</v>
      </c>
      <c r="AQ25" s="680"/>
      <c r="AR25" s="680"/>
      <c r="AS25" s="680"/>
      <c r="AT25" s="680"/>
      <c r="AU25" s="680"/>
      <c r="AV25" s="680"/>
      <c r="AW25" s="680"/>
      <c r="AX25" s="680"/>
      <c r="AY25" s="680"/>
      <c r="AZ25" s="680"/>
      <c r="BA25" s="680"/>
      <c r="BB25" s="680"/>
      <c r="BC25" s="680"/>
      <c r="BD25" s="680"/>
      <c r="BE25" s="680"/>
      <c r="BF25" s="681"/>
      <c r="BG25" s="615" t="s">
        <v>128</v>
      </c>
      <c r="BH25" s="585"/>
      <c r="BI25" s="585"/>
      <c r="BJ25" s="585"/>
      <c r="BK25" s="585"/>
      <c r="BL25" s="585"/>
      <c r="BM25" s="585"/>
      <c r="BN25" s="586"/>
      <c r="BO25" s="633" t="s">
        <v>128</v>
      </c>
      <c r="BP25" s="633"/>
      <c r="BQ25" s="633"/>
      <c r="BR25" s="633"/>
      <c r="BS25" s="634" t="s">
        <v>128</v>
      </c>
      <c r="BT25" s="634"/>
      <c r="BU25" s="634"/>
      <c r="BV25" s="634"/>
      <c r="BW25" s="634"/>
      <c r="BX25" s="634"/>
      <c r="BY25" s="634"/>
      <c r="BZ25" s="634"/>
      <c r="CA25" s="634"/>
      <c r="CB25" s="672"/>
      <c r="CD25" s="594" t="s">
        <v>293</v>
      </c>
      <c r="CE25" s="595"/>
      <c r="CF25" s="595"/>
      <c r="CG25" s="595"/>
      <c r="CH25" s="595"/>
      <c r="CI25" s="595"/>
      <c r="CJ25" s="595"/>
      <c r="CK25" s="595"/>
      <c r="CL25" s="595"/>
      <c r="CM25" s="595"/>
      <c r="CN25" s="595"/>
      <c r="CO25" s="595"/>
      <c r="CP25" s="595"/>
      <c r="CQ25" s="596"/>
      <c r="CR25" s="615">
        <v>3338966</v>
      </c>
      <c r="CS25" s="613"/>
      <c r="CT25" s="613"/>
      <c r="CU25" s="613"/>
      <c r="CV25" s="613"/>
      <c r="CW25" s="613"/>
      <c r="CX25" s="613"/>
      <c r="CY25" s="614"/>
      <c r="CZ25" s="616">
        <v>18</v>
      </c>
      <c r="DA25" s="617"/>
      <c r="DB25" s="617"/>
      <c r="DC25" s="618"/>
      <c r="DD25" s="584">
        <v>3152260</v>
      </c>
      <c r="DE25" s="613"/>
      <c r="DF25" s="613"/>
      <c r="DG25" s="613"/>
      <c r="DH25" s="613"/>
      <c r="DI25" s="613"/>
      <c r="DJ25" s="613"/>
      <c r="DK25" s="614"/>
      <c r="DL25" s="584">
        <v>2733390</v>
      </c>
      <c r="DM25" s="613"/>
      <c r="DN25" s="613"/>
      <c r="DO25" s="613"/>
      <c r="DP25" s="613"/>
      <c r="DQ25" s="613"/>
      <c r="DR25" s="613"/>
      <c r="DS25" s="613"/>
      <c r="DT25" s="613"/>
      <c r="DU25" s="613"/>
      <c r="DV25" s="614"/>
      <c r="DW25" s="616">
        <v>23.3</v>
      </c>
      <c r="DX25" s="617"/>
      <c r="DY25" s="617"/>
      <c r="DZ25" s="617"/>
      <c r="EA25" s="617"/>
      <c r="EB25" s="617"/>
      <c r="EC25" s="650"/>
    </row>
    <row r="26" spans="2:133" ht="11.25" customHeight="1" x14ac:dyDescent="0.2">
      <c r="B26" s="594" t="s">
        <v>294</v>
      </c>
      <c r="C26" s="595"/>
      <c r="D26" s="595"/>
      <c r="E26" s="595"/>
      <c r="F26" s="595"/>
      <c r="G26" s="595"/>
      <c r="H26" s="595"/>
      <c r="I26" s="595"/>
      <c r="J26" s="595"/>
      <c r="K26" s="595"/>
      <c r="L26" s="595"/>
      <c r="M26" s="595"/>
      <c r="N26" s="595"/>
      <c r="O26" s="595"/>
      <c r="P26" s="595"/>
      <c r="Q26" s="596"/>
      <c r="R26" s="615">
        <v>85</v>
      </c>
      <c r="S26" s="585"/>
      <c r="T26" s="585"/>
      <c r="U26" s="585"/>
      <c r="V26" s="585"/>
      <c r="W26" s="585"/>
      <c r="X26" s="585"/>
      <c r="Y26" s="586"/>
      <c r="Z26" s="633">
        <v>0</v>
      </c>
      <c r="AA26" s="633"/>
      <c r="AB26" s="633"/>
      <c r="AC26" s="633"/>
      <c r="AD26" s="634" t="s">
        <v>128</v>
      </c>
      <c r="AE26" s="634"/>
      <c r="AF26" s="634"/>
      <c r="AG26" s="634"/>
      <c r="AH26" s="634"/>
      <c r="AI26" s="634"/>
      <c r="AJ26" s="634"/>
      <c r="AK26" s="634"/>
      <c r="AL26" s="616" t="s">
        <v>128</v>
      </c>
      <c r="AM26" s="619"/>
      <c r="AN26" s="619"/>
      <c r="AO26" s="635"/>
      <c r="AP26" s="594" t="s">
        <v>295</v>
      </c>
      <c r="AQ26" s="680"/>
      <c r="AR26" s="680"/>
      <c r="AS26" s="680"/>
      <c r="AT26" s="680"/>
      <c r="AU26" s="680"/>
      <c r="AV26" s="680"/>
      <c r="AW26" s="680"/>
      <c r="AX26" s="680"/>
      <c r="AY26" s="680"/>
      <c r="AZ26" s="680"/>
      <c r="BA26" s="680"/>
      <c r="BB26" s="680"/>
      <c r="BC26" s="680"/>
      <c r="BD26" s="680"/>
      <c r="BE26" s="680"/>
      <c r="BF26" s="681"/>
      <c r="BG26" s="615" t="s">
        <v>128</v>
      </c>
      <c r="BH26" s="585"/>
      <c r="BI26" s="585"/>
      <c r="BJ26" s="585"/>
      <c r="BK26" s="585"/>
      <c r="BL26" s="585"/>
      <c r="BM26" s="585"/>
      <c r="BN26" s="586"/>
      <c r="BO26" s="633" t="s">
        <v>128</v>
      </c>
      <c r="BP26" s="633"/>
      <c r="BQ26" s="633"/>
      <c r="BR26" s="633"/>
      <c r="BS26" s="634" t="s">
        <v>128</v>
      </c>
      <c r="BT26" s="634"/>
      <c r="BU26" s="634"/>
      <c r="BV26" s="634"/>
      <c r="BW26" s="634"/>
      <c r="BX26" s="634"/>
      <c r="BY26" s="634"/>
      <c r="BZ26" s="634"/>
      <c r="CA26" s="634"/>
      <c r="CB26" s="672"/>
      <c r="CD26" s="594" t="s">
        <v>296</v>
      </c>
      <c r="CE26" s="595"/>
      <c r="CF26" s="595"/>
      <c r="CG26" s="595"/>
      <c r="CH26" s="595"/>
      <c r="CI26" s="595"/>
      <c r="CJ26" s="595"/>
      <c r="CK26" s="595"/>
      <c r="CL26" s="595"/>
      <c r="CM26" s="595"/>
      <c r="CN26" s="595"/>
      <c r="CO26" s="595"/>
      <c r="CP26" s="595"/>
      <c r="CQ26" s="596"/>
      <c r="CR26" s="615">
        <v>1905785</v>
      </c>
      <c r="CS26" s="585"/>
      <c r="CT26" s="585"/>
      <c r="CU26" s="585"/>
      <c r="CV26" s="585"/>
      <c r="CW26" s="585"/>
      <c r="CX26" s="585"/>
      <c r="CY26" s="586"/>
      <c r="CZ26" s="616">
        <v>10.199999999999999</v>
      </c>
      <c r="DA26" s="617"/>
      <c r="DB26" s="617"/>
      <c r="DC26" s="618"/>
      <c r="DD26" s="584">
        <v>1758725</v>
      </c>
      <c r="DE26" s="585"/>
      <c r="DF26" s="585"/>
      <c r="DG26" s="585"/>
      <c r="DH26" s="585"/>
      <c r="DI26" s="585"/>
      <c r="DJ26" s="585"/>
      <c r="DK26" s="586"/>
      <c r="DL26" s="584" t="s">
        <v>128</v>
      </c>
      <c r="DM26" s="585"/>
      <c r="DN26" s="585"/>
      <c r="DO26" s="585"/>
      <c r="DP26" s="585"/>
      <c r="DQ26" s="585"/>
      <c r="DR26" s="585"/>
      <c r="DS26" s="585"/>
      <c r="DT26" s="585"/>
      <c r="DU26" s="585"/>
      <c r="DV26" s="586"/>
      <c r="DW26" s="616" t="s">
        <v>128</v>
      </c>
      <c r="DX26" s="617"/>
      <c r="DY26" s="617"/>
      <c r="DZ26" s="617"/>
      <c r="EA26" s="617"/>
      <c r="EB26" s="617"/>
      <c r="EC26" s="650"/>
    </row>
    <row r="27" spans="2:133" ht="11.25" customHeight="1" x14ac:dyDescent="0.2">
      <c r="B27" s="594" t="s">
        <v>297</v>
      </c>
      <c r="C27" s="595"/>
      <c r="D27" s="595"/>
      <c r="E27" s="595"/>
      <c r="F27" s="595"/>
      <c r="G27" s="595"/>
      <c r="H27" s="595"/>
      <c r="I27" s="595"/>
      <c r="J27" s="595"/>
      <c r="K27" s="595"/>
      <c r="L27" s="595"/>
      <c r="M27" s="595"/>
      <c r="N27" s="595"/>
      <c r="O27" s="595"/>
      <c r="P27" s="595"/>
      <c r="Q27" s="596"/>
      <c r="R27" s="615">
        <v>11731315</v>
      </c>
      <c r="S27" s="585"/>
      <c r="T27" s="585"/>
      <c r="U27" s="585"/>
      <c r="V27" s="585"/>
      <c r="W27" s="585"/>
      <c r="X27" s="585"/>
      <c r="Y27" s="586"/>
      <c r="Z27" s="633">
        <v>59</v>
      </c>
      <c r="AA27" s="633"/>
      <c r="AB27" s="633"/>
      <c r="AC27" s="633"/>
      <c r="AD27" s="634">
        <v>11173110</v>
      </c>
      <c r="AE27" s="634"/>
      <c r="AF27" s="634"/>
      <c r="AG27" s="634"/>
      <c r="AH27" s="634"/>
      <c r="AI27" s="634"/>
      <c r="AJ27" s="634"/>
      <c r="AK27" s="634"/>
      <c r="AL27" s="616">
        <v>99.5</v>
      </c>
      <c r="AM27" s="619"/>
      <c r="AN27" s="619"/>
      <c r="AO27" s="635"/>
      <c r="AP27" s="594" t="s">
        <v>298</v>
      </c>
      <c r="AQ27" s="595"/>
      <c r="AR27" s="595"/>
      <c r="AS27" s="595"/>
      <c r="AT27" s="595"/>
      <c r="AU27" s="595"/>
      <c r="AV27" s="595"/>
      <c r="AW27" s="595"/>
      <c r="AX27" s="595"/>
      <c r="AY27" s="595"/>
      <c r="AZ27" s="595"/>
      <c r="BA27" s="595"/>
      <c r="BB27" s="595"/>
      <c r="BC27" s="595"/>
      <c r="BD27" s="595"/>
      <c r="BE27" s="595"/>
      <c r="BF27" s="596"/>
      <c r="BG27" s="615">
        <v>3799110</v>
      </c>
      <c r="BH27" s="585"/>
      <c r="BI27" s="585"/>
      <c r="BJ27" s="585"/>
      <c r="BK27" s="585"/>
      <c r="BL27" s="585"/>
      <c r="BM27" s="585"/>
      <c r="BN27" s="586"/>
      <c r="BO27" s="633">
        <v>100</v>
      </c>
      <c r="BP27" s="633"/>
      <c r="BQ27" s="633"/>
      <c r="BR27" s="633"/>
      <c r="BS27" s="634" t="s">
        <v>128</v>
      </c>
      <c r="BT27" s="634"/>
      <c r="BU27" s="634"/>
      <c r="BV27" s="634"/>
      <c r="BW27" s="634"/>
      <c r="BX27" s="634"/>
      <c r="BY27" s="634"/>
      <c r="BZ27" s="634"/>
      <c r="CA27" s="634"/>
      <c r="CB27" s="672"/>
      <c r="CD27" s="594" t="s">
        <v>299</v>
      </c>
      <c r="CE27" s="595"/>
      <c r="CF27" s="595"/>
      <c r="CG27" s="595"/>
      <c r="CH27" s="595"/>
      <c r="CI27" s="595"/>
      <c r="CJ27" s="595"/>
      <c r="CK27" s="595"/>
      <c r="CL27" s="595"/>
      <c r="CM27" s="595"/>
      <c r="CN27" s="595"/>
      <c r="CO27" s="595"/>
      <c r="CP27" s="595"/>
      <c r="CQ27" s="596"/>
      <c r="CR27" s="615">
        <v>3341757</v>
      </c>
      <c r="CS27" s="613"/>
      <c r="CT27" s="613"/>
      <c r="CU27" s="613"/>
      <c r="CV27" s="613"/>
      <c r="CW27" s="613"/>
      <c r="CX27" s="613"/>
      <c r="CY27" s="614"/>
      <c r="CZ27" s="616">
        <v>18</v>
      </c>
      <c r="DA27" s="617"/>
      <c r="DB27" s="617"/>
      <c r="DC27" s="618"/>
      <c r="DD27" s="584">
        <v>704851</v>
      </c>
      <c r="DE27" s="613"/>
      <c r="DF27" s="613"/>
      <c r="DG27" s="613"/>
      <c r="DH27" s="613"/>
      <c r="DI27" s="613"/>
      <c r="DJ27" s="613"/>
      <c r="DK27" s="614"/>
      <c r="DL27" s="584">
        <v>601020</v>
      </c>
      <c r="DM27" s="613"/>
      <c r="DN27" s="613"/>
      <c r="DO27" s="613"/>
      <c r="DP27" s="613"/>
      <c r="DQ27" s="613"/>
      <c r="DR27" s="613"/>
      <c r="DS27" s="613"/>
      <c r="DT27" s="613"/>
      <c r="DU27" s="613"/>
      <c r="DV27" s="614"/>
      <c r="DW27" s="616">
        <v>5.0999999999999996</v>
      </c>
      <c r="DX27" s="617"/>
      <c r="DY27" s="617"/>
      <c r="DZ27" s="617"/>
      <c r="EA27" s="617"/>
      <c r="EB27" s="617"/>
      <c r="EC27" s="650"/>
    </row>
    <row r="28" spans="2:133" ht="11.25" customHeight="1" x14ac:dyDescent="0.2">
      <c r="B28" s="594" t="s">
        <v>300</v>
      </c>
      <c r="C28" s="595"/>
      <c r="D28" s="595"/>
      <c r="E28" s="595"/>
      <c r="F28" s="595"/>
      <c r="G28" s="595"/>
      <c r="H28" s="595"/>
      <c r="I28" s="595"/>
      <c r="J28" s="595"/>
      <c r="K28" s="595"/>
      <c r="L28" s="595"/>
      <c r="M28" s="595"/>
      <c r="N28" s="595"/>
      <c r="O28" s="595"/>
      <c r="P28" s="595"/>
      <c r="Q28" s="596"/>
      <c r="R28" s="615">
        <v>5524</v>
      </c>
      <c r="S28" s="585"/>
      <c r="T28" s="585"/>
      <c r="U28" s="585"/>
      <c r="V28" s="585"/>
      <c r="W28" s="585"/>
      <c r="X28" s="585"/>
      <c r="Y28" s="586"/>
      <c r="Z28" s="633">
        <v>0</v>
      </c>
      <c r="AA28" s="633"/>
      <c r="AB28" s="633"/>
      <c r="AC28" s="633"/>
      <c r="AD28" s="634">
        <v>5524</v>
      </c>
      <c r="AE28" s="634"/>
      <c r="AF28" s="634"/>
      <c r="AG28" s="634"/>
      <c r="AH28" s="634"/>
      <c r="AI28" s="634"/>
      <c r="AJ28" s="634"/>
      <c r="AK28" s="634"/>
      <c r="AL28" s="616">
        <v>0</v>
      </c>
      <c r="AM28" s="619"/>
      <c r="AN28" s="619"/>
      <c r="AO28" s="635"/>
      <c r="AP28" s="594"/>
      <c r="AQ28" s="595"/>
      <c r="AR28" s="595"/>
      <c r="AS28" s="595"/>
      <c r="AT28" s="595"/>
      <c r="AU28" s="595"/>
      <c r="AV28" s="595"/>
      <c r="AW28" s="595"/>
      <c r="AX28" s="595"/>
      <c r="AY28" s="595"/>
      <c r="AZ28" s="595"/>
      <c r="BA28" s="595"/>
      <c r="BB28" s="595"/>
      <c r="BC28" s="595"/>
      <c r="BD28" s="595"/>
      <c r="BE28" s="595"/>
      <c r="BF28" s="596"/>
      <c r="BG28" s="615"/>
      <c r="BH28" s="585"/>
      <c r="BI28" s="585"/>
      <c r="BJ28" s="585"/>
      <c r="BK28" s="585"/>
      <c r="BL28" s="585"/>
      <c r="BM28" s="585"/>
      <c r="BN28" s="586"/>
      <c r="BO28" s="633"/>
      <c r="BP28" s="633"/>
      <c r="BQ28" s="633"/>
      <c r="BR28" s="633"/>
      <c r="BS28" s="584"/>
      <c r="BT28" s="585"/>
      <c r="BU28" s="585"/>
      <c r="BV28" s="585"/>
      <c r="BW28" s="585"/>
      <c r="BX28" s="585"/>
      <c r="BY28" s="585"/>
      <c r="BZ28" s="585"/>
      <c r="CA28" s="585"/>
      <c r="CB28" s="642"/>
      <c r="CD28" s="594" t="s">
        <v>301</v>
      </c>
      <c r="CE28" s="595"/>
      <c r="CF28" s="595"/>
      <c r="CG28" s="595"/>
      <c r="CH28" s="595"/>
      <c r="CI28" s="595"/>
      <c r="CJ28" s="595"/>
      <c r="CK28" s="595"/>
      <c r="CL28" s="595"/>
      <c r="CM28" s="595"/>
      <c r="CN28" s="595"/>
      <c r="CO28" s="595"/>
      <c r="CP28" s="595"/>
      <c r="CQ28" s="596"/>
      <c r="CR28" s="615">
        <v>1803275</v>
      </c>
      <c r="CS28" s="585"/>
      <c r="CT28" s="585"/>
      <c r="CU28" s="585"/>
      <c r="CV28" s="585"/>
      <c r="CW28" s="585"/>
      <c r="CX28" s="585"/>
      <c r="CY28" s="586"/>
      <c r="CZ28" s="616">
        <v>9.6999999999999993</v>
      </c>
      <c r="DA28" s="617"/>
      <c r="DB28" s="617"/>
      <c r="DC28" s="618"/>
      <c r="DD28" s="584">
        <v>1786578</v>
      </c>
      <c r="DE28" s="585"/>
      <c r="DF28" s="585"/>
      <c r="DG28" s="585"/>
      <c r="DH28" s="585"/>
      <c r="DI28" s="585"/>
      <c r="DJ28" s="585"/>
      <c r="DK28" s="586"/>
      <c r="DL28" s="584">
        <v>1786578</v>
      </c>
      <c r="DM28" s="585"/>
      <c r="DN28" s="585"/>
      <c r="DO28" s="585"/>
      <c r="DP28" s="585"/>
      <c r="DQ28" s="585"/>
      <c r="DR28" s="585"/>
      <c r="DS28" s="585"/>
      <c r="DT28" s="585"/>
      <c r="DU28" s="585"/>
      <c r="DV28" s="586"/>
      <c r="DW28" s="616">
        <v>15.2</v>
      </c>
      <c r="DX28" s="617"/>
      <c r="DY28" s="617"/>
      <c r="DZ28" s="617"/>
      <c r="EA28" s="617"/>
      <c r="EB28" s="617"/>
      <c r="EC28" s="650"/>
    </row>
    <row r="29" spans="2:133" ht="11.25" customHeight="1" x14ac:dyDescent="0.2">
      <c r="B29" s="594" t="s">
        <v>302</v>
      </c>
      <c r="C29" s="595"/>
      <c r="D29" s="595"/>
      <c r="E29" s="595"/>
      <c r="F29" s="595"/>
      <c r="G29" s="595"/>
      <c r="H29" s="595"/>
      <c r="I29" s="595"/>
      <c r="J29" s="595"/>
      <c r="K29" s="595"/>
      <c r="L29" s="595"/>
      <c r="M29" s="595"/>
      <c r="N29" s="595"/>
      <c r="O29" s="595"/>
      <c r="P29" s="595"/>
      <c r="Q29" s="596"/>
      <c r="R29" s="615">
        <v>144854</v>
      </c>
      <c r="S29" s="585"/>
      <c r="T29" s="585"/>
      <c r="U29" s="585"/>
      <c r="V29" s="585"/>
      <c r="W29" s="585"/>
      <c r="X29" s="585"/>
      <c r="Y29" s="586"/>
      <c r="Z29" s="633">
        <v>0.7</v>
      </c>
      <c r="AA29" s="633"/>
      <c r="AB29" s="633"/>
      <c r="AC29" s="633"/>
      <c r="AD29" s="634">
        <v>4626</v>
      </c>
      <c r="AE29" s="634"/>
      <c r="AF29" s="634"/>
      <c r="AG29" s="634"/>
      <c r="AH29" s="634"/>
      <c r="AI29" s="634"/>
      <c r="AJ29" s="634"/>
      <c r="AK29" s="634"/>
      <c r="AL29" s="616">
        <v>0</v>
      </c>
      <c r="AM29" s="619"/>
      <c r="AN29" s="619"/>
      <c r="AO29" s="635"/>
      <c r="AP29" s="597"/>
      <c r="AQ29" s="598"/>
      <c r="AR29" s="598"/>
      <c r="AS29" s="598"/>
      <c r="AT29" s="598"/>
      <c r="AU29" s="598"/>
      <c r="AV29" s="598"/>
      <c r="AW29" s="598"/>
      <c r="AX29" s="598"/>
      <c r="AY29" s="598"/>
      <c r="AZ29" s="598"/>
      <c r="BA29" s="598"/>
      <c r="BB29" s="598"/>
      <c r="BC29" s="598"/>
      <c r="BD29" s="598"/>
      <c r="BE29" s="598"/>
      <c r="BF29" s="599"/>
      <c r="BG29" s="615"/>
      <c r="BH29" s="585"/>
      <c r="BI29" s="585"/>
      <c r="BJ29" s="585"/>
      <c r="BK29" s="585"/>
      <c r="BL29" s="585"/>
      <c r="BM29" s="585"/>
      <c r="BN29" s="586"/>
      <c r="BO29" s="633"/>
      <c r="BP29" s="633"/>
      <c r="BQ29" s="633"/>
      <c r="BR29" s="633"/>
      <c r="BS29" s="634"/>
      <c r="BT29" s="634"/>
      <c r="BU29" s="634"/>
      <c r="BV29" s="634"/>
      <c r="BW29" s="634"/>
      <c r="BX29" s="634"/>
      <c r="BY29" s="634"/>
      <c r="BZ29" s="634"/>
      <c r="CA29" s="634"/>
      <c r="CB29" s="672"/>
      <c r="CD29" s="627" t="s">
        <v>303</v>
      </c>
      <c r="CE29" s="628"/>
      <c r="CF29" s="594" t="s">
        <v>70</v>
      </c>
      <c r="CG29" s="595"/>
      <c r="CH29" s="595"/>
      <c r="CI29" s="595"/>
      <c r="CJ29" s="595"/>
      <c r="CK29" s="595"/>
      <c r="CL29" s="595"/>
      <c r="CM29" s="595"/>
      <c r="CN29" s="595"/>
      <c r="CO29" s="595"/>
      <c r="CP29" s="595"/>
      <c r="CQ29" s="596"/>
      <c r="CR29" s="615">
        <v>1803275</v>
      </c>
      <c r="CS29" s="613"/>
      <c r="CT29" s="613"/>
      <c r="CU29" s="613"/>
      <c r="CV29" s="613"/>
      <c r="CW29" s="613"/>
      <c r="CX29" s="613"/>
      <c r="CY29" s="614"/>
      <c r="CZ29" s="616">
        <v>9.6999999999999993</v>
      </c>
      <c r="DA29" s="617"/>
      <c r="DB29" s="617"/>
      <c r="DC29" s="618"/>
      <c r="DD29" s="584">
        <v>1786578</v>
      </c>
      <c r="DE29" s="613"/>
      <c r="DF29" s="613"/>
      <c r="DG29" s="613"/>
      <c r="DH29" s="613"/>
      <c r="DI29" s="613"/>
      <c r="DJ29" s="613"/>
      <c r="DK29" s="614"/>
      <c r="DL29" s="584">
        <v>1786578</v>
      </c>
      <c r="DM29" s="613"/>
      <c r="DN29" s="613"/>
      <c r="DO29" s="613"/>
      <c r="DP29" s="613"/>
      <c r="DQ29" s="613"/>
      <c r="DR29" s="613"/>
      <c r="DS29" s="613"/>
      <c r="DT29" s="613"/>
      <c r="DU29" s="613"/>
      <c r="DV29" s="614"/>
      <c r="DW29" s="616">
        <v>15.2</v>
      </c>
      <c r="DX29" s="617"/>
      <c r="DY29" s="617"/>
      <c r="DZ29" s="617"/>
      <c r="EA29" s="617"/>
      <c r="EB29" s="617"/>
      <c r="EC29" s="650"/>
    </row>
    <row r="30" spans="2:133" ht="11.25" customHeight="1" x14ac:dyDescent="0.2">
      <c r="B30" s="594" t="s">
        <v>304</v>
      </c>
      <c r="C30" s="595"/>
      <c r="D30" s="595"/>
      <c r="E30" s="595"/>
      <c r="F30" s="595"/>
      <c r="G30" s="595"/>
      <c r="H30" s="595"/>
      <c r="I30" s="595"/>
      <c r="J30" s="595"/>
      <c r="K30" s="595"/>
      <c r="L30" s="595"/>
      <c r="M30" s="595"/>
      <c r="N30" s="595"/>
      <c r="O30" s="595"/>
      <c r="P30" s="595"/>
      <c r="Q30" s="596"/>
      <c r="R30" s="615">
        <v>117443</v>
      </c>
      <c r="S30" s="585"/>
      <c r="T30" s="585"/>
      <c r="U30" s="585"/>
      <c r="V30" s="585"/>
      <c r="W30" s="585"/>
      <c r="X30" s="585"/>
      <c r="Y30" s="586"/>
      <c r="Z30" s="633">
        <v>0.6</v>
      </c>
      <c r="AA30" s="633"/>
      <c r="AB30" s="633"/>
      <c r="AC30" s="633"/>
      <c r="AD30" s="634">
        <v>29622</v>
      </c>
      <c r="AE30" s="634"/>
      <c r="AF30" s="634"/>
      <c r="AG30" s="634"/>
      <c r="AH30" s="634"/>
      <c r="AI30" s="634"/>
      <c r="AJ30" s="634"/>
      <c r="AK30" s="634"/>
      <c r="AL30" s="616">
        <v>0.3</v>
      </c>
      <c r="AM30" s="619"/>
      <c r="AN30" s="619"/>
      <c r="AO30" s="635"/>
      <c r="AP30" s="660" t="s">
        <v>222</v>
      </c>
      <c r="AQ30" s="661"/>
      <c r="AR30" s="661"/>
      <c r="AS30" s="661"/>
      <c r="AT30" s="661"/>
      <c r="AU30" s="661"/>
      <c r="AV30" s="661"/>
      <c r="AW30" s="661"/>
      <c r="AX30" s="661"/>
      <c r="AY30" s="661"/>
      <c r="AZ30" s="661"/>
      <c r="BA30" s="661"/>
      <c r="BB30" s="661"/>
      <c r="BC30" s="661"/>
      <c r="BD30" s="661"/>
      <c r="BE30" s="661"/>
      <c r="BF30" s="662"/>
      <c r="BG30" s="660" t="s">
        <v>305</v>
      </c>
      <c r="BH30" s="670"/>
      <c r="BI30" s="670"/>
      <c r="BJ30" s="670"/>
      <c r="BK30" s="670"/>
      <c r="BL30" s="670"/>
      <c r="BM30" s="670"/>
      <c r="BN30" s="670"/>
      <c r="BO30" s="670"/>
      <c r="BP30" s="670"/>
      <c r="BQ30" s="671"/>
      <c r="BR30" s="660" t="s">
        <v>306</v>
      </c>
      <c r="BS30" s="670"/>
      <c r="BT30" s="670"/>
      <c r="BU30" s="670"/>
      <c r="BV30" s="670"/>
      <c r="BW30" s="670"/>
      <c r="BX30" s="670"/>
      <c r="BY30" s="670"/>
      <c r="BZ30" s="670"/>
      <c r="CA30" s="670"/>
      <c r="CB30" s="671"/>
      <c r="CD30" s="629"/>
      <c r="CE30" s="630"/>
      <c r="CF30" s="594" t="s">
        <v>307</v>
      </c>
      <c r="CG30" s="595"/>
      <c r="CH30" s="595"/>
      <c r="CI30" s="595"/>
      <c r="CJ30" s="595"/>
      <c r="CK30" s="595"/>
      <c r="CL30" s="595"/>
      <c r="CM30" s="595"/>
      <c r="CN30" s="595"/>
      <c r="CO30" s="595"/>
      <c r="CP30" s="595"/>
      <c r="CQ30" s="596"/>
      <c r="CR30" s="615">
        <v>1700312</v>
      </c>
      <c r="CS30" s="585"/>
      <c r="CT30" s="585"/>
      <c r="CU30" s="585"/>
      <c r="CV30" s="585"/>
      <c r="CW30" s="585"/>
      <c r="CX30" s="585"/>
      <c r="CY30" s="586"/>
      <c r="CZ30" s="616">
        <v>9.1</v>
      </c>
      <c r="DA30" s="617"/>
      <c r="DB30" s="617"/>
      <c r="DC30" s="618"/>
      <c r="DD30" s="584">
        <v>1685132</v>
      </c>
      <c r="DE30" s="585"/>
      <c r="DF30" s="585"/>
      <c r="DG30" s="585"/>
      <c r="DH30" s="585"/>
      <c r="DI30" s="585"/>
      <c r="DJ30" s="585"/>
      <c r="DK30" s="586"/>
      <c r="DL30" s="584">
        <v>1685132</v>
      </c>
      <c r="DM30" s="585"/>
      <c r="DN30" s="585"/>
      <c r="DO30" s="585"/>
      <c r="DP30" s="585"/>
      <c r="DQ30" s="585"/>
      <c r="DR30" s="585"/>
      <c r="DS30" s="585"/>
      <c r="DT30" s="585"/>
      <c r="DU30" s="585"/>
      <c r="DV30" s="586"/>
      <c r="DW30" s="616">
        <v>14.3</v>
      </c>
      <c r="DX30" s="617"/>
      <c r="DY30" s="617"/>
      <c r="DZ30" s="617"/>
      <c r="EA30" s="617"/>
      <c r="EB30" s="617"/>
      <c r="EC30" s="650"/>
    </row>
    <row r="31" spans="2:133" ht="11.25" customHeight="1" x14ac:dyDescent="0.2">
      <c r="B31" s="594" t="s">
        <v>308</v>
      </c>
      <c r="C31" s="595"/>
      <c r="D31" s="595"/>
      <c r="E31" s="595"/>
      <c r="F31" s="595"/>
      <c r="G31" s="595"/>
      <c r="H31" s="595"/>
      <c r="I31" s="595"/>
      <c r="J31" s="595"/>
      <c r="K31" s="595"/>
      <c r="L31" s="595"/>
      <c r="M31" s="595"/>
      <c r="N31" s="595"/>
      <c r="O31" s="595"/>
      <c r="P31" s="595"/>
      <c r="Q31" s="596"/>
      <c r="R31" s="615">
        <v>158689</v>
      </c>
      <c r="S31" s="585"/>
      <c r="T31" s="585"/>
      <c r="U31" s="585"/>
      <c r="V31" s="585"/>
      <c r="W31" s="585"/>
      <c r="X31" s="585"/>
      <c r="Y31" s="586"/>
      <c r="Z31" s="633">
        <v>0.8</v>
      </c>
      <c r="AA31" s="633"/>
      <c r="AB31" s="633"/>
      <c r="AC31" s="633"/>
      <c r="AD31" s="634" t="s">
        <v>128</v>
      </c>
      <c r="AE31" s="634"/>
      <c r="AF31" s="634"/>
      <c r="AG31" s="634"/>
      <c r="AH31" s="634"/>
      <c r="AI31" s="634"/>
      <c r="AJ31" s="634"/>
      <c r="AK31" s="634"/>
      <c r="AL31" s="616" t="s">
        <v>128</v>
      </c>
      <c r="AM31" s="619"/>
      <c r="AN31" s="619"/>
      <c r="AO31" s="635"/>
      <c r="AP31" s="674" t="s">
        <v>309</v>
      </c>
      <c r="AQ31" s="675"/>
      <c r="AR31" s="675"/>
      <c r="AS31" s="675"/>
      <c r="AT31" s="676" t="s">
        <v>310</v>
      </c>
      <c r="AU31" s="341"/>
      <c r="AV31" s="341"/>
      <c r="AW31" s="341"/>
      <c r="AX31" s="657" t="s">
        <v>186</v>
      </c>
      <c r="AY31" s="658"/>
      <c r="AZ31" s="658"/>
      <c r="BA31" s="658"/>
      <c r="BB31" s="658"/>
      <c r="BC31" s="658"/>
      <c r="BD31" s="658"/>
      <c r="BE31" s="658"/>
      <c r="BF31" s="659"/>
      <c r="BG31" s="673">
        <v>98.4</v>
      </c>
      <c r="BH31" s="668"/>
      <c r="BI31" s="668"/>
      <c r="BJ31" s="668"/>
      <c r="BK31" s="668"/>
      <c r="BL31" s="668"/>
      <c r="BM31" s="667">
        <v>93.2</v>
      </c>
      <c r="BN31" s="668"/>
      <c r="BO31" s="668"/>
      <c r="BP31" s="668"/>
      <c r="BQ31" s="669"/>
      <c r="BR31" s="673">
        <v>98.2</v>
      </c>
      <c r="BS31" s="668"/>
      <c r="BT31" s="668"/>
      <c r="BU31" s="668"/>
      <c r="BV31" s="668"/>
      <c r="BW31" s="668"/>
      <c r="BX31" s="667">
        <v>92.5</v>
      </c>
      <c r="BY31" s="668"/>
      <c r="BZ31" s="668"/>
      <c r="CA31" s="668"/>
      <c r="CB31" s="669"/>
      <c r="CD31" s="629"/>
      <c r="CE31" s="630"/>
      <c r="CF31" s="594" t="s">
        <v>311</v>
      </c>
      <c r="CG31" s="595"/>
      <c r="CH31" s="595"/>
      <c r="CI31" s="595"/>
      <c r="CJ31" s="595"/>
      <c r="CK31" s="595"/>
      <c r="CL31" s="595"/>
      <c r="CM31" s="595"/>
      <c r="CN31" s="595"/>
      <c r="CO31" s="595"/>
      <c r="CP31" s="595"/>
      <c r="CQ31" s="596"/>
      <c r="CR31" s="615">
        <v>102963</v>
      </c>
      <c r="CS31" s="613"/>
      <c r="CT31" s="613"/>
      <c r="CU31" s="613"/>
      <c r="CV31" s="613"/>
      <c r="CW31" s="613"/>
      <c r="CX31" s="613"/>
      <c r="CY31" s="614"/>
      <c r="CZ31" s="616">
        <v>0.6</v>
      </c>
      <c r="DA31" s="617"/>
      <c r="DB31" s="617"/>
      <c r="DC31" s="618"/>
      <c r="DD31" s="584">
        <v>101446</v>
      </c>
      <c r="DE31" s="613"/>
      <c r="DF31" s="613"/>
      <c r="DG31" s="613"/>
      <c r="DH31" s="613"/>
      <c r="DI31" s="613"/>
      <c r="DJ31" s="613"/>
      <c r="DK31" s="614"/>
      <c r="DL31" s="584">
        <v>101446</v>
      </c>
      <c r="DM31" s="613"/>
      <c r="DN31" s="613"/>
      <c r="DO31" s="613"/>
      <c r="DP31" s="613"/>
      <c r="DQ31" s="613"/>
      <c r="DR31" s="613"/>
      <c r="DS31" s="613"/>
      <c r="DT31" s="613"/>
      <c r="DU31" s="613"/>
      <c r="DV31" s="614"/>
      <c r="DW31" s="616">
        <v>0.9</v>
      </c>
      <c r="DX31" s="617"/>
      <c r="DY31" s="617"/>
      <c r="DZ31" s="617"/>
      <c r="EA31" s="617"/>
      <c r="EB31" s="617"/>
      <c r="EC31" s="650"/>
    </row>
    <row r="32" spans="2:133" ht="11.25" customHeight="1" x14ac:dyDescent="0.2">
      <c r="B32" s="594" t="s">
        <v>312</v>
      </c>
      <c r="C32" s="595"/>
      <c r="D32" s="595"/>
      <c r="E32" s="595"/>
      <c r="F32" s="595"/>
      <c r="G32" s="595"/>
      <c r="H32" s="595"/>
      <c r="I32" s="595"/>
      <c r="J32" s="595"/>
      <c r="K32" s="595"/>
      <c r="L32" s="595"/>
      <c r="M32" s="595"/>
      <c r="N32" s="595"/>
      <c r="O32" s="595"/>
      <c r="P32" s="595"/>
      <c r="Q32" s="596"/>
      <c r="R32" s="615">
        <v>3273885</v>
      </c>
      <c r="S32" s="585"/>
      <c r="T32" s="585"/>
      <c r="U32" s="585"/>
      <c r="V32" s="585"/>
      <c r="W32" s="585"/>
      <c r="X32" s="585"/>
      <c r="Y32" s="586"/>
      <c r="Z32" s="633">
        <v>16.5</v>
      </c>
      <c r="AA32" s="633"/>
      <c r="AB32" s="633"/>
      <c r="AC32" s="633"/>
      <c r="AD32" s="634" t="s">
        <v>128</v>
      </c>
      <c r="AE32" s="634"/>
      <c r="AF32" s="634"/>
      <c r="AG32" s="634"/>
      <c r="AH32" s="634"/>
      <c r="AI32" s="634"/>
      <c r="AJ32" s="634"/>
      <c r="AK32" s="634"/>
      <c r="AL32" s="616" t="s">
        <v>128</v>
      </c>
      <c r="AM32" s="619"/>
      <c r="AN32" s="619"/>
      <c r="AO32" s="635"/>
      <c r="AP32" s="646"/>
      <c r="AQ32" s="647"/>
      <c r="AR32" s="647"/>
      <c r="AS32" s="647"/>
      <c r="AT32" s="677"/>
      <c r="AU32" s="203" t="s">
        <v>313</v>
      </c>
      <c r="AX32" s="594" t="s">
        <v>314</v>
      </c>
      <c r="AY32" s="595"/>
      <c r="AZ32" s="595"/>
      <c r="BA32" s="595"/>
      <c r="BB32" s="595"/>
      <c r="BC32" s="595"/>
      <c r="BD32" s="595"/>
      <c r="BE32" s="595"/>
      <c r="BF32" s="596"/>
      <c r="BG32" s="679">
        <v>98.7</v>
      </c>
      <c r="BH32" s="613"/>
      <c r="BI32" s="613"/>
      <c r="BJ32" s="613"/>
      <c r="BK32" s="613"/>
      <c r="BL32" s="613"/>
      <c r="BM32" s="619">
        <v>95</v>
      </c>
      <c r="BN32" s="613"/>
      <c r="BO32" s="613"/>
      <c r="BP32" s="613"/>
      <c r="BQ32" s="641"/>
      <c r="BR32" s="679">
        <v>98.7</v>
      </c>
      <c r="BS32" s="613"/>
      <c r="BT32" s="613"/>
      <c r="BU32" s="613"/>
      <c r="BV32" s="613"/>
      <c r="BW32" s="613"/>
      <c r="BX32" s="619">
        <v>94.2</v>
      </c>
      <c r="BY32" s="613"/>
      <c r="BZ32" s="613"/>
      <c r="CA32" s="613"/>
      <c r="CB32" s="641"/>
      <c r="CD32" s="631"/>
      <c r="CE32" s="632"/>
      <c r="CF32" s="594" t="s">
        <v>315</v>
      </c>
      <c r="CG32" s="595"/>
      <c r="CH32" s="595"/>
      <c r="CI32" s="595"/>
      <c r="CJ32" s="595"/>
      <c r="CK32" s="595"/>
      <c r="CL32" s="595"/>
      <c r="CM32" s="595"/>
      <c r="CN32" s="595"/>
      <c r="CO32" s="595"/>
      <c r="CP32" s="595"/>
      <c r="CQ32" s="596"/>
      <c r="CR32" s="615" t="s">
        <v>128</v>
      </c>
      <c r="CS32" s="585"/>
      <c r="CT32" s="585"/>
      <c r="CU32" s="585"/>
      <c r="CV32" s="585"/>
      <c r="CW32" s="585"/>
      <c r="CX32" s="585"/>
      <c r="CY32" s="586"/>
      <c r="CZ32" s="616" t="s">
        <v>128</v>
      </c>
      <c r="DA32" s="617"/>
      <c r="DB32" s="617"/>
      <c r="DC32" s="618"/>
      <c r="DD32" s="584" t="s">
        <v>128</v>
      </c>
      <c r="DE32" s="585"/>
      <c r="DF32" s="585"/>
      <c r="DG32" s="585"/>
      <c r="DH32" s="585"/>
      <c r="DI32" s="585"/>
      <c r="DJ32" s="585"/>
      <c r="DK32" s="586"/>
      <c r="DL32" s="584" t="s">
        <v>128</v>
      </c>
      <c r="DM32" s="585"/>
      <c r="DN32" s="585"/>
      <c r="DO32" s="585"/>
      <c r="DP32" s="585"/>
      <c r="DQ32" s="585"/>
      <c r="DR32" s="585"/>
      <c r="DS32" s="585"/>
      <c r="DT32" s="585"/>
      <c r="DU32" s="585"/>
      <c r="DV32" s="586"/>
      <c r="DW32" s="616" t="s">
        <v>128</v>
      </c>
      <c r="DX32" s="617"/>
      <c r="DY32" s="617"/>
      <c r="DZ32" s="617"/>
      <c r="EA32" s="617"/>
      <c r="EB32" s="617"/>
      <c r="EC32" s="650"/>
    </row>
    <row r="33" spans="2:133" ht="11.25" customHeight="1" x14ac:dyDescent="0.2">
      <c r="B33" s="664" t="s">
        <v>316</v>
      </c>
      <c r="C33" s="665"/>
      <c r="D33" s="665"/>
      <c r="E33" s="665"/>
      <c r="F33" s="665"/>
      <c r="G33" s="665"/>
      <c r="H33" s="665"/>
      <c r="I33" s="665"/>
      <c r="J33" s="665"/>
      <c r="K33" s="665"/>
      <c r="L33" s="665"/>
      <c r="M33" s="665"/>
      <c r="N33" s="665"/>
      <c r="O33" s="665"/>
      <c r="P33" s="665"/>
      <c r="Q33" s="666"/>
      <c r="R33" s="615" t="s">
        <v>128</v>
      </c>
      <c r="S33" s="585"/>
      <c r="T33" s="585"/>
      <c r="U33" s="585"/>
      <c r="V33" s="585"/>
      <c r="W33" s="585"/>
      <c r="X33" s="585"/>
      <c r="Y33" s="586"/>
      <c r="Z33" s="633" t="s">
        <v>128</v>
      </c>
      <c r="AA33" s="633"/>
      <c r="AB33" s="633"/>
      <c r="AC33" s="633"/>
      <c r="AD33" s="634" t="s">
        <v>128</v>
      </c>
      <c r="AE33" s="634"/>
      <c r="AF33" s="634"/>
      <c r="AG33" s="634"/>
      <c r="AH33" s="634"/>
      <c r="AI33" s="634"/>
      <c r="AJ33" s="634"/>
      <c r="AK33" s="634"/>
      <c r="AL33" s="616" t="s">
        <v>128</v>
      </c>
      <c r="AM33" s="619"/>
      <c r="AN33" s="619"/>
      <c r="AO33" s="635"/>
      <c r="AP33" s="648"/>
      <c r="AQ33" s="649"/>
      <c r="AR33" s="649"/>
      <c r="AS33" s="649"/>
      <c r="AT33" s="678"/>
      <c r="AU33" s="342"/>
      <c r="AV33" s="342"/>
      <c r="AW33" s="342"/>
      <c r="AX33" s="597" t="s">
        <v>317</v>
      </c>
      <c r="AY33" s="598"/>
      <c r="AZ33" s="598"/>
      <c r="BA33" s="598"/>
      <c r="BB33" s="598"/>
      <c r="BC33" s="598"/>
      <c r="BD33" s="598"/>
      <c r="BE33" s="598"/>
      <c r="BF33" s="599"/>
      <c r="BG33" s="663">
        <v>97.9</v>
      </c>
      <c r="BH33" s="601"/>
      <c r="BI33" s="601"/>
      <c r="BJ33" s="601"/>
      <c r="BK33" s="601"/>
      <c r="BL33" s="601"/>
      <c r="BM33" s="625">
        <v>91.2</v>
      </c>
      <c r="BN33" s="601"/>
      <c r="BO33" s="601"/>
      <c r="BP33" s="601"/>
      <c r="BQ33" s="636"/>
      <c r="BR33" s="663">
        <v>97.6</v>
      </c>
      <c r="BS33" s="601"/>
      <c r="BT33" s="601"/>
      <c r="BU33" s="601"/>
      <c r="BV33" s="601"/>
      <c r="BW33" s="601"/>
      <c r="BX33" s="625">
        <v>90.6</v>
      </c>
      <c r="BY33" s="601"/>
      <c r="BZ33" s="601"/>
      <c r="CA33" s="601"/>
      <c r="CB33" s="636"/>
      <c r="CD33" s="594" t="s">
        <v>318</v>
      </c>
      <c r="CE33" s="595"/>
      <c r="CF33" s="595"/>
      <c r="CG33" s="595"/>
      <c r="CH33" s="595"/>
      <c r="CI33" s="595"/>
      <c r="CJ33" s="595"/>
      <c r="CK33" s="595"/>
      <c r="CL33" s="595"/>
      <c r="CM33" s="595"/>
      <c r="CN33" s="595"/>
      <c r="CO33" s="595"/>
      <c r="CP33" s="595"/>
      <c r="CQ33" s="596"/>
      <c r="CR33" s="615">
        <v>8421545</v>
      </c>
      <c r="CS33" s="613"/>
      <c r="CT33" s="613"/>
      <c r="CU33" s="613"/>
      <c r="CV33" s="613"/>
      <c r="CW33" s="613"/>
      <c r="CX33" s="613"/>
      <c r="CY33" s="614"/>
      <c r="CZ33" s="616">
        <v>45.3</v>
      </c>
      <c r="DA33" s="617"/>
      <c r="DB33" s="617"/>
      <c r="DC33" s="618"/>
      <c r="DD33" s="584">
        <v>6096727</v>
      </c>
      <c r="DE33" s="613"/>
      <c r="DF33" s="613"/>
      <c r="DG33" s="613"/>
      <c r="DH33" s="613"/>
      <c r="DI33" s="613"/>
      <c r="DJ33" s="613"/>
      <c r="DK33" s="614"/>
      <c r="DL33" s="584">
        <v>4788916</v>
      </c>
      <c r="DM33" s="613"/>
      <c r="DN33" s="613"/>
      <c r="DO33" s="613"/>
      <c r="DP33" s="613"/>
      <c r="DQ33" s="613"/>
      <c r="DR33" s="613"/>
      <c r="DS33" s="613"/>
      <c r="DT33" s="613"/>
      <c r="DU33" s="613"/>
      <c r="DV33" s="614"/>
      <c r="DW33" s="616">
        <v>40.700000000000003</v>
      </c>
      <c r="DX33" s="617"/>
      <c r="DY33" s="617"/>
      <c r="DZ33" s="617"/>
      <c r="EA33" s="617"/>
      <c r="EB33" s="617"/>
      <c r="EC33" s="650"/>
    </row>
    <row r="34" spans="2:133" ht="11.25" customHeight="1" x14ac:dyDescent="0.2">
      <c r="B34" s="594" t="s">
        <v>319</v>
      </c>
      <c r="C34" s="595"/>
      <c r="D34" s="595"/>
      <c r="E34" s="595"/>
      <c r="F34" s="595"/>
      <c r="G34" s="595"/>
      <c r="H34" s="595"/>
      <c r="I34" s="595"/>
      <c r="J34" s="595"/>
      <c r="K34" s="595"/>
      <c r="L34" s="595"/>
      <c r="M34" s="595"/>
      <c r="N34" s="595"/>
      <c r="O34" s="595"/>
      <c r="P34" s="595"/>
      <c r="Q34" s="596"/>
      <c r="R34" s="615">
        <v>1013468</v>
      </c>
      <c r="S34" s="585"/>
      <c r="T34" s="585"/>
      <c r="U34" s="585"/>
      <c r="V34" s="585"/>
      <c r="W34" s="585"/>
      <c r="X34" s="585"/>
      <c r="Y34" s="586"/>
      <c r="Z34" s="633">
        <v>5.0999999999999996</v>
      </c>
      <c r="AA34" s="633"/>
      <c r="AB34" s="633"/>
      <c r="AC34" s="633"/>
      <c r="AD34" s="634" t="s">
        <v>128</v>
      </c>
      <c r="AE34" s="634"/>
      <c r="AF34" s="634"/>
      <c r="AG34" s="634"/>
      <c r="AH34" s="634"/>
      <c r="AI34" s="634"/>
      <c r="AJ34" s="634"/>
      <c r="AK34" s="634"/>
      <c r="AL34" s="616" t="s">
        <v>128</v>
      </c>
      <c r="AM34" s="619"/>
      <c r="AN34" s="619"/>
      <c r="AO34" s="635"/>
      <c r="AP34" s="207"/>
      <c r="AQ34" s="208"/>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594" t="s">
        <v>320</v>
      </c>
      <c r="CE34" s="595"/>
      <c r="CF34" s="595"/>
      <c r="CG34" s="595"/>
      <c r="CH34" s="595"/>
      <c r="CI34" s="595"/>
      <c r="CJ34" s="595"/>
      <c r="CK34" s="595"/>
      <c r="CL34" s="595"/>
      <c r="CM34" s="595"/>
      <c r="CN34" s="595"/>
      <c r="CO34" s="595"/>
      <c r="CP34" s="595"/>
      <c r="CQ34" s="596"/>
      <c r="CR34" s="615">
        <v>2760955</v>
      </c>
      <c r="CS34" s="585"/>
      <c r="CT34" s="585"/>
      <c r="CU34" s="585"/>
      <c r="CV34" s="585"/>
      <c r="CW34" s="585"/>
      <c r="CX34" s="585"/>
      <c r="CY34" s="586"/>
      <c r="CZ34" s="616">
        <v>14.8</v>
      </c>
      <c r="DA34" s="617"/>
      <c r="DB34" s="617"/>
      <c r="DC34" s="618"/>
      <c r="DD34" s="584">
        <v>1677834</v>
      </c>
      <c r="DE34" s="585"/>
      <c r="DF34" s="585"/>
      <c r="DG34" s="585"/>
      <c r="DH34" s="585"/>
      <c r="DI34" s="585"/>
      <c r="DJ34" s="585"/>
      <c r="DK34" s="586"/>
      <c r="DL34" s="584">
        <v>1393497</v>
      </c>
      <c r="DM34" s="585"/>
      <c r="DN34" s="585"/>
      <c r="DO34" s="585"/>
      <c r="DP34" s="585"/>
      <c r="DQ34" s="585"/>
      <c r="DR34" s="585"/>
      <c r="DS34" s="585"/>
      <c r="DT34" s="585"/>
      <c r="DU34" s="585"/>
      <c r="DV34" s="586"/>
      <c r="DW34" s="616">
        <v>11.9</v>
      </c>
      <c r="DX34" s="617"/>
      <c r="DY34" s="617"/>
      <c r="DZ34" s="617"/>
      <c r="EA34" s="617"/>
      <c r="EB34" s="617"/>
      <c r="EC34" s="650"/>
    </row>
    <row r="35" spans="2:133" ht="11.25" customHeight="1" x14ac:dyDescent="0.2">
      <c r="B35" s="594" t="s">
        <v>321</v>
      </c>
      <c r="C35" s="595"/>
      <c r="D35" s="595"/>
      <c r="E35" s="595"/>
      <c r="F35" s="595"/>
      <c r="G35" s="595"/>
      <c r="H35" s="595"/>
      <c r="I35" s="595"/>
      <c r="J35" s="595"/>
      <c r="K35" s="595"/>
      <c r="L35" s="595"/>
      <c r="M35" s="595"/>
      <c r="N35" s="595"/>
      <c r="O35" s="595"/>
      <c r="P35" s="595"/>
      <c r="Q35" s="596"/>
      <c r="R35" s="615">
        <v>50727</v>
      </c>
      <c r="S35" s="585"/>
      <c r="T35" s="585"/>
      <c r="U35" s="585"/>
      <c r="V35" s="585"/>
      <c r="W35" s="585"/>
      <c r="X35" s="585"/>
      <c r="Y35" s="586"/>
      <c r="Z35" s="633">
        <v>0.3</v>
      </c>
      <c r="AA35" s="633"/>
      <c r="AB35" s="633"/>
      <c r="AC35" s="633"/>
      <c r="AD35" s="634">
        <v>12117</v>
      </c>
      <c r="AE35" s="634"/>
      <c r="AF35" s="634"/>
      <c r="AG35" s="634"/>
      <c r="AH35" s="634"/>
      <c r="AI35" s="634"/>
      <c r="AJ35" s="634"/>
      <c r="AK35" s="634"/>
      <c r="AL35" s="616">
        <v>0.1</v>
      </c>
      <c r="AM35" s="619"/>
      <c r="AN35" s="619"/>
      <c r="AO35" s="635"/>
      <c r="AP35" s="209"/>
      <c r="AQ35" s="660" t="s">
        <v>322</v>
      </c>
      <c r="AR35" s="661"/>
      <c r="AS35" s="661"/>
      <c r="AT35" s="661"/>
      <c r="AU35" s="661"/>
      <c r="AV35" s="661"/>
      <c r="AW35" s="661"/>
      <c r="AX35" s="661"/>
      <c r="AY35" s="661"/>
      <c r="AZ35" s="661"/>
      <c r="BA35" s="661"/>
      <c r="BB35" s="661"/>
      <c r="BC35" s="661"/>
      <c r="BD35" s="661"/>
      <c r="BE35" s="661"/>
      <c r="BF35" s="662"/>
      <c r="BG35" s="660" t="s">
        <v>323</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594" t="s">
        <v>324</v>
      </c>
      <c r="CE35" s="595"/>
      <c r="CF35" s="595"/>
      <c r="CG35" s="595"/>
      <c r="CH35" s="595"/>
      <c r="CI35" s="595"/>
      <c r="CJ35" s="595"/>
      <c r="CK35" s="595"/>
      <c r="CL35" s="595"/>
      <c r="CM35" s="595"/>
      <c r="CN35" s="595"/>
      <c r="CO35" s="595"/>
      <c r="CP35" s="595"/>
      <c r="CQ35" s="596"/>
      <c r="CR35" s="615">
        <v>42271</v>
      </c>
      <c r="CS35" s="613"/>
      <c r="CT35" s="613"/>
      <c r="CU35" s="613"/>
      <c r="CV35" s="613"/>
      <c r="CW35" s="613"/>
      <c r="CX35" s="613"/>
      <c r="CY35" s="614"/>
      <c r="CZ35" s="616">
        <v>0.2</v>
      </c>
      <c r="DA35" s="617"/>
      <c r="DB35" s="617"/>
      <c r="DC35" s="618"/>
      <c r="DD35" s="584">
        <v>37472</v>
      </c>
      <c r="DE35" s="613"/>
      <c r="DF35" s="613"/>
      <c r="DG35" s="613"/>
      <c r="DH35" s="613"/>
      <c r="DI35" s="613"/>
      <c r="DJ35" s="613"/>
      <c r="DK35" s="614"/>
      <c r="DL35" s="584">
        <v>37334</v>
      </c>
      <c r="DM35" s="613"/>
      <c r="DN35" s="613"/>
      <c r="DO35" s="613"/>
      <c r="DP35" s="613"/>
      <c r="DQ35" s="613"/>
      <c r="DR35" s="613"/>
      <c r="DS35" s="613"/>
      <c r="DT35" s="613"/>
      <c r="DU35" s="613"/>
      <c r="DV35" s="614"/>
      <c r="DW35" s="616">
        <v>0.3</v>
      </c>
      <c r="DX35" s="617"/>
      <c r="DY35" s="617"/>
      <c r="DZ35" s="617"/>
      <c r="EA35" s="617"/>
      <c r="EB35" s="617"/>
      <c r="EC35" s="650"/>
    </row>
    <row r="36" spans="2:133" ht="11.25" customHeight="1" x14ac:dyDescent="0.2">
      <c r="B36" s="594" t="s">
        <v>325</v>
      </c>
      <c r="C36" s="595"/>
      <c r="D36" s="595"/>
      <c r="E36" s="595"/>
      <c r="F36" s="595"/>
      <c r="G36" s="595"/>
      <c r="H36" s="595"/>
      <c r="I36" s="595"/>
      <c r="J36" s="595"/>
      <c r="K36" s="595"/>
      <c r="L36" s="595"/>
      <c r="M36" s="595"/>
      <c r="N36" s="595"/>
      <c r="O36" s="595"/>
      <c r="P36" s="595"/>
      <c r="Q36" s="596"/>
      <c r="R36" s="615">
        <v>405754</v>
      </c>
      <c r="S36" s="585"/>
      <c r="T36" s="585"/>
      <c r="U36" s="585"/>
      <c r="V36" s="585"/>
      <c r="W36" s="585"/>
      <c r="X36" s="585"/>
      <c r="Y36" s="586"/>
      <c r="Z36" s="633">
        <v>2</v>
      </c>
      <c r="AA36" s="633"/>
      <c r="AB36" s="633"/>
      <c r="AC36" s="633"/>
      <c r="AD36" s="634" t="s">
        <v>128</v>
      </c>
      <c r="AE36" s="634"/>
      <c r="AF36" s="634"/>
      <c r="AG36" s="634"/>
      <c r="AH36" s="634"/>
      <c r="AI36" s="634"/>
      <c r="AJ36" s="634"/>
      <c r="AK36" s="634"/>
      <c r="AL36" s="616" t="s">
        <v>128</v>
      </c>
      <c r="AM36" s="619"/>
      <c r="AN36" s="619"/>
      <c r="AO36" s="635"/>
      <c r="AP36" s="209"/>
      <c r="AQ36" s="651" t="s">
        <v>326</v>
      </c>
      <c r="AR36" s="652"/>
      <c r="AS36" s="652"/>
      <c r="AT36" s="652"/>
      <c r="AU36" s="652"/>
      <c r="AV36" s="652"/>
      <c r="AW36" s="652"/>
      <c r="AX36" s="652"/>
      <c r="AY36" s="653"/>
      <c r="AZ36" s="654">
        <v>2309023</v>
      </c>
      <c r="BA36" s="655"/>
      <c r="BB36" s="655"/>
      <c r="BC36" s="655"/>
      <c r="BD36" s="655"/>
      <c r="BE36" s="655"/>
      <c r="BF36" s="656"/>
      <c r="BG36" s="657" t="s">
        <v>327</v>
      </c>
      <c r="BH36" s="658"/>
      <c r="BI36" s="658"/>
      <c r="BJ36" s="658"/>
      <c r="BK36" s="658"/>
      <c r="BL36" s="658"/>
      <c r="BM36" s="658"/>
      <c r="BN36" s="658"/>
      <c r="BO36" s="658"/>
      <c r="BP36" s="658"/>
      <c r="BQ36" s="658"/>
      <c r="BR36" s="658"/>
      <c r="BS36" s="658"/>
      <c r="BT36" s="658"/>
      <c r="BU36" s="659"/>
      <c r="BV36" s="654">
        <v>428880</v>
      </c>
      <c r="BW36" s="655"/>
      <c r="BX36" s="655"/>
      <c r="BY36" s="655"/>
      <c r="BZ36" s="655"/>
      <c r="CA36" s="655"/>
      <c r="CB36" s="656"/>
      <c r="CD36" s="594" t="s">
        <v>328</v>
      </c>
      <c r="CE36" s="595"/>
      <c r="CF36" s="595"/>
      <c r="CG36" s="595"/>
      <c r="CH36" s="595"/>
      <c r="CI36" s="595"/>
      <c r="CJ36" s="595"/>
      <c r="CK36" s="595"/>
      <c r="CL36" s="595"/>
      <c r="CM36" s="595"/>
      <c r="CN36" s="595"/>
      <c r="CO36" s="595"/>
      <c r="CP36" s="595"/>
      <c r="CQ36" s="596"/>
      <c r="CR36" s="615">
        <v>3205748</v>
      </c>
      <c r="CS36" s="585"/>
      <c r="CT36" s="585"/>
      <c r="CU36" s="585"/>
      <c r="CV36" s="585"/>
      <c r="CW36" s="585"/>
      <c r="CX36" s="585"/>
      <c r="CY36" s="586"/>
      <c r="CZ36" s="616">
        <v>17.2</v>
      </c>
      <c r="DA36" s="617"/>
      <c r="DB36" s="617"/>
      <c r="DC36" s="618"/>
      <c r="DD36" s="584">
        <v>2773692</v>
      </c>
      <c r="DE36" s="585"/>
      <c r="DF36" s="585"/>
      <c r="DG36" s="585"/>
      <c r="DH36" s="585"/>
      <c r="DI36" s="585"/>
      <c r="DJ36" s="585"/>
      <c r="DK36" s="586"/>
      <c r="DL36" s="584">
        <v>2056508</v>
      </c>
      <c r="DM36" s="585"/>
      <c r="DN36" s="585"/>
      <c r="DO36" s="585"/>
      <c r="DP36" s="585"/>
      <c r="DQ36" s="585"/>
      <c r="DR36" s="585"/>
      <c r="DS36" s="585"/>
      <c r="DT36" s="585"/>
      <c r="DU36" s="585"/>
      <c r="DV36" s="586"/>
      <c r="DW36" s="616">
        <v>17.5</v>
      </c>
      <c r="DX36" s="617"/>
      <c r="DY36" s="617"/>
      <c r="DZ36" s="617"/>
      <c r="EA36" s="617"/>
      <c r="EB36" s="617"/>
      <c r="EC36" s="650"/>
    </row>
    <row r="37" spans="2:133" ht="11.25" customHeight="1" x14ac:dyDescent="0.2">
      <c r="B37" s="594" t="s">
        <v>329</v>
      </c>
      <c r="C37" s="595"/>
      <c r="D37" s="595"/>
      <c r="E37" s="595"/>
      <c r="F37" s="595"/>
      <c r="G37" s="595"/>
      <c r="H37" s="595"/>
      <c r="I37" s="595"/>
      <c r="J37" s="595"/>
      <c r="K37" s="595"/>
      <c r="L37" s="595"/>
      <c r="M37" s="595"/>
      <c r="N37" s="595"/>
      <c r="O37" s="595"/>
      <c r="P37" s="595"/>
      <c r="Q37" s="596"/>
      <c r="R37" s="615">
        <v>701333</v>
      </c>
      <c r="S37" s="585"/>
      <c r="T37" s="585"/>
      <c r="U37" s="585"/>
      <c r="V37" s="585"/>
      <c r="W37" s="585"/>
      <c r="X37" s="585"/>
      <c r="Y37" s="586"/>
      <c r="Z37" s="633">
        <v>3.5</v>
      </c>
      <c r="AA37" s="633"/>
      <c r="AB37" s="633"/>
      <c r="AC37" s="633"/>
      <c r="AD37" s="634" t="s">
        <v>128</v>
      </c>
      <c r="AE37" s="634"/>
      <c r="AF37" s="634"/>
      <c r="AG37" s="634"/>
      <c r="AH37" s="634"/>
      <c r="AI37" s="634"/>
      <c r="AJ37" s="634"/>
      <c r="AK37" s="634"/>
      <c r="AL37" s="616" t="s">
        <v>128</v>
      </c>
      <c r="AM37" s="619"/>
      <c r="AN37" s="619"/>
      <c r="AO37" s="635"/>
      <c r="AQ37" s="643" t="s">
        <v>330</v>
      </c>
      <c r="AR37" s="644"/>
      <c r="AS37" s="644"/>
      <c r="AT37" s="644"/>
      <c r="AU37" s="644"/>
      <c r="AV37" s="644"/>
      <c r="AW37" s="644"/>
      <c r="AX37" s="644"/>
      <c r="AY37" s="645"/>
      <c r="AZ37" s="615">
        <v>486728</v>
      </c>
      <c r="BA37" s="585"/>
      <c r="BB37" s="585"/>
      <c r="BC37" s="585"/>
      <c r="BD37" s="613"/>
      <c r="BE37" s="613"/>
      <c r="BF37" s="641"/>
      <c r="BG37" s="594" t="s">
        <v>331</v>
      </c>
      <c r="BH37" s="595"/>
      <c r="BI37" s="595"/>
      <c r="BJ37" s="595"/>
      <c r="BK37" s="595"/>
      <c r="BL37" s="595"/>
      <c r="BM37" s="595"/>
      <c r="BN37" s="595"/>
      <c r="BO37" s="595"/>
      <c r="BP37" s="595"/>
      <c r="BQ37" s="595"/>
      <c r="BR37" s="595"/>
      <c r="BS37" s="595"/>
      <c r="BT37" s="595"/>
      <c r="BU37" s="596"/>
      <c r="BV37" s="615">
        <v>391980</v>
      </c>
      <c r="BW37" s="585"/>
      <c r="BX37" s="585"/>
      <c r="BY37" s="585"/>
      <c r="BZ37" s="585"/>
      <c r="CA37" s="585"/>
      <c r="CB37" s="642"/>
      <c r="CD37" s="594" t="s">
        <v>332</v>
      </c>
      <c r="CE37" s="595"/>
      <c r="CF37" s="595"/>
      <c r="CG37" s="595"/>
      <c r="CH37" s="595"/>
      <c r="CI37" s="595"/>
      <c r="CJ37" s="595"/>
      <c r="CK37" s="595"/>
      <c r="CL37" s="595"/>
      <c r="CM37" s="595"/>
      <c r="CN37" s="595"/>
      <c r="CO37" s="595"/>
      <c r="CP37" s="595"/>
      <c r="CQ37" s="596"/>
      <c r="CR37" s="615">
        <v>1122669</v>
      </c>
      <c r="CS37" s="613"/>
      <c r="CT37" s="613"/>
      <c r="CU37" s="613"/>
      <c r="CV37" s="613"/>
      <c r="CW37" s="613"/>
      <c r="CX37" s="613"/>
      <c r="CY37" s="614"/>
      <c r="CZ37" s="616">
        <v>6</v>
      </c>
      <c r="DA37" s="617"/>
      <c r="DB37" s="617"/>
      <c r="DC37" s="618"/>
      <c r="DD37" s="584">
        <v>1046391</v>
      </c>
      <c r="DE37" s="613"/>
      <c r="DF37" s="613"/>
      <c r="DG37" s="613"/>
      <c r="DH37" s="613"/>
      <c r="DI37" s="613"/>
      <c r="DJ37" s="613"/>
      <c r="DK37" s="614"/>
      <c r="DL37" s="584">
        <v>1046391</v>
      </c>
      <c r="DM37" s="613"/>
      <c r="DN37" s="613"/>
      <c r="DO37" s="613"/>
      <c r="DP37" s="613"/>
      <c r="DQ37" s="613"/>
      <c r="DR37" s="613"/>
      <c r="DS37" s="613"/>
      <c r="DT37" s="613"/>
      <c r="DU37" s="613"/>
      <c r="DV37" s="614"/>
      <c r="DW37" s="616">
        <v>8.9</v>
      </c>
      <c r="DX37" s="617"/>
      <c r="DY37" s="617"/>
      <c r="DZ37" s="617"/>
      <c r="EA37" s="617"/>
      <c r="EB37" s="617"/>
      <c r="EC37" s="650"/>
    </row>
    <row r="38" spans="2:133" ht="11.25" customHeight="1" x14ac:dyDescent="0.2">
      <c r="B38" s="594" t="s">
        <v>333</v>
      </c>
      <c r="C38" s="595"/>
      <c r="D38" s="595"/>
      <c r="E38" s="595"/>
      <c r="F38" s="595"/>
      <c r="G38" s="595"/>
      <c r="H38" s="595"/>
      <c r="I38" s="595"/>
      <c r="J38" s="595"/>
      <c r="K38" s="595"/>
      <c r="L38" s="595"/>
      <c r="M38" s="595"/>
      <c r="N38" s="595"/>
      <c r="O38" s="595"/>
      <c r="P38" s="595"/>
      <c r="Q38" s="596"/>
      <c r="R38" s="615">
        <v>557519</v>
      </c>
      <c r="S38" s="585"/>
      <c r="T38" s="585"/>
      <c r="U38" s="585"/>
      <c r="V38" s="585"/>
      <c r="W38" s="585"/>
      <c r="X38" s="585"/>
      <c r="Y38" s="586"/>
      <c r="Z38" s="633">
        <v>2.8</v>
      </c>
      <c r="AA38" s="633"/>
      <c r="AB38" s="633"/>
      <c r="AC38" s="633"/>
      <c r="AD38" s="634" t="s">
        <v>128</v>
      </c>
      <c r="AE38" s="634"/>
      <c r="AF38" s="634"/>
      <c r="AG38" s="634"/>
      <c r="AH38" s="634"/>
      <c r="AI38" s="634"/>
      <c r="AJ38" s="634"/>
      <c r="AK38" s="634"/>
      <c r="AL38" s="616" t="s">
        <v>128</v>
      </c>
      <c r="AM38" s="619"/>
      <c r="AN38" s="619"/>
      <c r="AO38" s="635"/>
      <c r="AQ38" s="643" t="s">
        <v>334</v>
      </c>
      <c r="AR38" s="644"/>
      <c r="AS38" s="644"/>
      <c r="AT38" s="644"/>
      <c r="AU38" s="644"/>
      <c r="AV38" s="644"/>
      <c r="AW38" s="644"/>
      <c r="AX38" s="644"/>
      <c r="AY38" s="645"/>
      <c r="AZ38" s="615">
        <v>110483</v>
      </c>
      <c r="BA38" s="585"/>
      <c r="BB38" s="585"/>
      <c r="BC38" s="585"/>
      <c r="BD38" s="613"/>
      <c r="BE38" s="613"/>
      <c r="BF38" s="641"/>
      <c r="BG38" s="594" t="s">
        <v>335</v>
      </c>
      <c r="BH38" s="595"/>
      <c r="BI38" s="595"/>
      <c r="BJ38" s="595"/>
      <c r="BK38" s="595"/>
      <c r="BL38" s="595"/>
      <c r="BM38" s="595"/>
      <c r="BN38" s="595"/>
      <c r="BO38" s="595"/>
      <c r="BP38" s="595"/>
      <c r="BQ38" s="595"/>
      <c r="BR38" s="595"/>
      <c r="BS38" s="595"/>
      <c r="BT38" s="595"/>
      <c r="BU38" s="596"/>
      <c r="BV38" s="615">
        <v>6960</v>
      </c>
      <c r="BW38" s="585"/>
      <c r="BX38" s="585"/>
      <c r="BY38" s="585"/>
      <c r="BZ38" s="585"/>
      <c r="CA38" s="585"/>
      <c r="CB38" s="642"/>
      <c r="CD38" s="594" t="s">
        <v>336</v>
      </c>
      <c r="CE38" s="595"/>
      <c r="CF38" s="595"/>
      <c r="CG38" s="595"/>
      <c r="CH38" s="595"/>
      <c r="CI38" s="595"/>
      <c r="CJ38" s="595"/>
      <c r="CK38" s="595"/>
      <c r="CL38" s="595"/>
      <c r="CM38" s="595"/>
      <c r="CN38" s="595"/>
      <c r="CO38" s="595"/>
      <c r="CP38" s="595"/>
      <c r="CQ38" s="596"/>
      <c r="CR38" s="615">
        <v>1711812</v>
      </c>
      <c r="CS38" s="585"/>
      <c r="CT38" s="585"/>
      <c r="CU38" s="585"/>
      <c r="CV38" s="585"/>
      <c r="CW38" s="585"/>
      <c r="CX38" s="585"/>
      <c r="CY38" s="586"/>
      <c r="CZ38" s="616">
        <v>9.1999999999999993</v>
      </c>
      <c r="DA38" s="617"/>
      <c r="DB38" s="617"/>
      <c r="DC38" s="618"/>
      <c r="DD38" s="584">
        <v>1345718</v>
      </c>
      <c r="DE38" s="585"/>
      <c r="DF38" s="585"/>
      <c r="DG38" s="585"/>
      <c r="DH38" s="585"/>
      <c r="DI38" s="585"/>
      <c r="DJ38" s="585"/>
      <c r="DK38" s="586"/>
      <c r="DL38" s="584">
        <v>1301577</v>
      </c>
      <c r="DM38" s="585"/>
      <c r="DN38" s="585"/>
      <c r="DO38" s="585"/>
      <c r="DP38" s="585"/>
      <c r="DQ38" s="585"/>
      <c r="DR38" s="585"/>
      <c r="DS38" s="585"/>
      <c r="DT38" s="585"/>
      <c r="DU38" s="585"/>
      <c r="DV38" s="586"/>
      <c r="DW38" s="616">
        <v>11.1</v>
      </c>
      <c r="DX38" s="617"/>
      <c r="DY38" s="617"/>
      <c r="DZ38" s="617"/>
      <c r="EA38" s="617"/>
      <c r="EB38" s="617"/>
      <c r="EC38" s="650"/>
    </row>
    <row r="39" spans="2:133" ht="11.25" customHeight="1" x14ac:dyDescent="0.2">
      <c r="B39" s="594" t="s">
        <v>337</v>
      </c>
      <c r="C39" s="595"/>
      <c r="D39" s="595"/>
      <c r="E39" s="595"/>
      <c r="F39" s="595"/>
      <c r="G39" s="595"/>
      <c r="H39" s="595"/>
      <c r="I39" s="595"/>
      <c r="J39" s="595"/>
      <c r="K39" s="595"/>
      <c r="L39" s="595"/>
      <c r="M39" s="595"/>
      <c r="N39" s="595"/>
      <c r="O39" s="595"/>
      <c r="P39" s="595"/>
      <c r="Q39" s="596"/>
      <c r="R39" s="615">
        <v>348043</v>
      </c>
      <c r="S39" s="585"/>
      <c r="T39" s="585"/>
      <c r="U39" s="585"/>
      <c r="V39" s="585"/>
      <c r="W39" s="585"/>
      <c r="X39" s="585"/>
      <c r="Y39" s="586"/>
      <c r="Z39" s="633">
        <v>1.8</v>
      </c>
      <c r="AA39" s="633"/>
      <c r="AB39" s="633"/>
      <c r="AC39" s="633"/>
      <c r="AD39" s="634">
        <v>12</v>
      </c>
      <c r="AE39" s="634"/>
      <c r="AF39" s="634"/>
      <c r="AG39" s="634"/>
      <c r="AH39" s="634"/>
      <c r="AI39" s="634"/>
      <c r="AJ39" s="634"/>
      <c r="AK39" s="634"/>
      <c r="AL39" s="616">
        <v>0</v>
      </c>
      <c r="AM39" s="619"/>
      <c r="AN39" s="619"/>
      <c r="AO39" s="635"/>
      <c r="AQ39" s="643" t="s">
        <v>338</v>
      </c>
      <c r="AR39" s="644"/>
      <c r="AS39" s="644"/>
      <c r="AT39" s="644"/>
      <c r="AU39" s="644"/>
      <c r="AV39" s="644"/>
      <c r="AW39" s="644"/>
      <c r="AX39" s="644"/>
      <c r="AY39" s="645"/>
      <c r="AZ39" s="615" t="s">
        <v>128</v>
      </c>
      <c r="BA39" s="585"/>
      <c r="BB39" s="585"/>
      <c r="BC39" s="585"/>
      <c r="BD39" s="613"/>
      <c r="BE39" s="613"/>
      <c r="BF39" s="641"/>
      <c r="BG39" s="594" t="s">
        <v>339</v>
      </c>
      <c r="BH39" s="595"/>
      <c r="BI39" s="595"/>
      <c r="BJ39" s="595"/>
      <c r="BK39" s="595"/>
      <c r="BL39" s="595"/>
      <c r="BM39" s="595"/>
      <c r="BN39" s="595"/>
      <c r="BO39" s="595"/>
      <c r="BP39" s="595"/>
      <c r="BQ39" s="595"/>
      <c r="BR39" s="595"/>
      <c r="BS39" s="595"/>
      <c r="BT39" s="595"/>
      <c r="BU39" s="596"/>
      <c r="BV39" s="615">
        <v>10726</v>
      </c>
      <c r="BW39" s="585"/>
      <c r="BX39" s="585"/>
      <c r="BY39" s="585"/>
      <c r="BZ39" s="585"/>
      <c r="CA39" s="585"/>
      <c r="CB39" s="642"/>
      <c r="CD39" s="594" t="s">
        <v>340</v>
      </c>
      <c r="CE39" s="595"/>
      <c r="CF39" s="595"/>
      <c r="CG39" s="595"/>
      <c r="CH39" s="595"/>
      <c r="CI39" s="595"/>
      <c r="CJ39" s="595"/>
      <c r="CK39" s="595"/>
      <c r="CL39" s="595"/>
      <c r="CM39" s="595"/>
      <c r="CN39" s="595"/>
      <c r="CO39" s="595"/>
      <c r="CP39" s="595"/>
      <c r="CQ39" s="596"/>
      <c r="CR39" s="615">
        <v>686919</v>
      </c>
      <c r="CS39" s="613"/>
      <c r="CT39" s="613"/>
      <c r="CU39" s="613"/>
      <c r="CV39" s="613"/>
      <c r="CW39" s="613"/>
      <c r="CX39" s="613"/>
      <c r="CY39" s="614"/>
      <c r="CZ39" s="616">
        <v>3.7</v>
      </c>
      <c r="DA39" s="617"/>
      <c r="DB39" s="617"/>
      <c r="DC39" s="618"/>
      <c r="DD39" s="584">
        <v>262011</v>
      </c>
      <c r="DE39" s="613"/>
      <c r="DF39" s="613"/>
      <c r="DG39" s="613"/>
      <c r="DH39" s="613"/>
      <c r="DI39" s="613"/>
      <c r="DJ39" s="613"/>
      <c r="DK39" s="614"/>
      <c r="DL39" s="584" t="s">
        <v>128</v>
      </c>
      <c r="DM39" s="613"/>
      <c r="DN39" s="613"/>
      <c r="DO39" s="613"/>
      <c r="DP39" s="613"/>
      <c r="DQ39" s="613"/>
      <c r="DR39" s="613"/>
      <c r="DS39" s="613"/>
      <c r="DT39" s="613"/>
      <c r="DU39" s="613"/>
      <c r="DV39" s="614"/>
      <c r="DW39" s="616" t="s">
        <v>128</v>
      </c>
      <c r="DX39" s="617"/>
      <c r="DY39" s="617"/>
      <c r="DZ39" s="617"/>
      <c r="EA39" s="617"/>
      <c r="EB39" s="617"/>
      <c r="EC39" s="650"/>
    </row>
    <row r="40" spans="2:133" ht="11.25" customHeight="1" x14ac:dyDescent="0.2">
      <c r="B40" s="594" t="s">
        <v>341</v>
      </c>
      <c r="C40" s="595"/>
      <c r="D40" s="595"/>
      <c r="E40" s="595"/>
      <c r="F40" s="595"/>
      <c r="G40" s="595"/>
      <c r="H40" s="595"/>
      <c r="I40" s="595"/>
      <c r="J40" s="595"/>
      <c r="K40" s="595"/>
      <c r="L40" s="595"/>
      <c r="M40" s="595"/>
      <c r="N40" s="595"/>
      <c r="O40" s="595"/>
      <c r="P40" s="595"/>
      <c r="Q40" s="596"/>
      <c r="R40" s="615">
        <v>1378400</v>
      </c>
      <c r="S40" s="585"/>
      <c r="T40" s="585"/>
      <c r="U40" s="585"/>
      <c r="V40" s="585"/>
      <c r="W40" s="585"/>
      <c r="X40" s="585"/>
      <c r="Y40" s="586"/>
      <c r="Z40" s="633">
        <v>6.9</v>
      </c>
      <c r="AA40" s="633"/>
      <c r="AB40" s="633"/>
      <c r="AC40" s="633"/>
      <c r="AD40" s="634" t="s">
        <v>128</v>
      </c>
      <c r="AE40" s="634"/>
      <c r="AF40" s="634"/>
      <c r="AG40" s="634"/>
      <c r="AH40" s="634"/>
      <c r="AI40" s="634"/>
      <c r="AJ40" s="634"/>
      <c r="AK40" s="634"/>
      <c r="AL40" s="616" t="s">
        <v>128</v>
      </c>
      <c r="AM40" s="619"/>
      <c r="AN40" s="619"/>
      <c r="AO40" s="635"/>
      <c r="AQ40" s="643" t="s">
        <v>342</v>
      </c>
      <c r="AR40" s="644"/>
      <c r="AS40" s="644"/>
      <c r="AT40" s="644"/>
      <c r="AU40" s="644"/>
      <c r="AV40" s="644"/>
      <c r="AW40" s="644"/>
      <c r="AX40" s="644"/>
      <c r="AY40" s="645"/>
      <c r="AZ40" s="615" t="s">
        <v>128</v>
      </c>
      <c r="BA40" s="585"/>
      <c r="BB40" s="585"/>
      <c r="BC40" s="585"/>
      <c r="BD40" s="613"/>
      <c r="BE40" s="613"/>
      <c r="BF40" s="641"/>
      <c r="BG40" s="646" t="s">
        <v>343</v>
      </c>
      <c r="BH40" s="647"/>
      <c r="BI40" s="647"/>
      <c r="BJ40" s="647"/>
      <c r="BK40" s="647"/>
      <c r="BL40" s="343"/>
      <c r="BM40" s="595" t="s">
        <v>344</v>
      </c>
      <c r="BN40" s="595"/>
      <c r="BO40" s="595"/>
      <c r="BP40" s="595"/>
      <c r="BQ40" s="595"/>
      <c r="BR40" s="595"/>
      <c r="BS40" s="595"/>
      <c r="BT40" s="595"/>
      <c r="BU40" s="596"/>
      <c r="BV40" s="615">
        <v>92</v>
      </c>
      <c r="BW40" s="585"/>
      <c r="BX40" s="585"/>
      <c r="BY40" s="585"/>
      <c r="BZ40" s="585"/>
      <c r="CA40" s="585"/>
      <c r="CB40" s="642"/>
      <c r="CD40" s="594" t="s">
        <v>345</v>
      </c>
      <c r="CE40" s="595"/>
      <c r="CF40" s="595"/>
      <c r="CG40" s="595"/>
      <c r="CH40" s="595"/>
      <c r="CI40" s="595"/>
      <c r="CJ40" s="595"/>
      <c r="CK40" s="595"/>
      <c r="CL40" s="595"/>
      <c r="CM40" s="595"/>
      <c r="CN40" s="595"/>
      <c r="CO40" s="595"/>
      <c r="CP40" s="595"/>
      <c r="CQ40" s="596"/>
      <c r="CR40" s="615">
        <v>13840</v>
      </c>
      <c r="CS40" s="585"/>
      <c r="CT40" s="585"/>
      <c r="CU40" s="585"/>
      <c r="CV40" s="585"/>
      <c r="CW40" s="585"/>
      <c r="CX40" s="585"/>
      <c r="CY40" s="586"/>
      <c r="CZ40" s="616">
        <v>0.1</v>
      </c>
      <c r="DA40" s="617"/>
      <c r="DB40" s="617"/>
      <c r="DC40" s="618"/>
      <c r="DD40" s="584" t="s">
        <v>128</v>
      </c>
      <c r="DE40" s="585"/>
      <c r="DF40" s="585"/>
      <c r="DG40" s="585"/>
      <c r="DH40" s="585"/>
      <c r="DI40" s="585"/>
      <c r="DJ40" s="585"/>
      <c r="DK40" s="586"/>
      <c r="DL40" s="584" t="s">
        <v>128</v>
      </c>
      <c r="DM40" s="585"/>
      <c r="DN40" s="585"/>
      <c r="DO40" s="585"/>
      <c r="DP40" s="585"/>
      <c r="DQ40" s="585"/>
      <c r="DR40" s="585"/>
      <c r="DS40" s="585"/>
      <c r="DT40" s="585"/>
      <c r="DU40" s="585"/>
      <c r="DV40" s="586"/>
      <c r="DW40" s="616" t="s">
        <v>128</v>
      </c>
      <c r="DX40" s="617"/>
      <c r="DY40" s="617"/>
      <c r="DZ40" s="617"/>
      <c r="EA40" s="617"/>
      <c r="EB40" s="617"/>
      <c r="EC40" s="650"/>
    </row>
    <row r="41" spans="2:133" ht="11.25" customHeight="1" x14ac:dyDescent="0.2">
      <c r="B41" s="594" t="s">
        <v>346</v>
      </c>
      <c r="C41" s="595"/>
      <c r="D41" s="595"/>
      <c r="E41" s="595"/>
      <c r="F41" s="595"/>
      <c r="G41" s="595"/>
      <c r="H41" s="595"/>
      <c r="I41" s="595"/>
      <c r="J41" s="595"/>
      <c r="K41" s="595"/>
      <c r="L41" s="595"/>
      <c r="M41" s="595"/>
      <c r="N41" s="595"/>
      <c r="O41" s="595"/>
      <c r="P41" s="595"/>
      <c r="Q41" s="596"/>
      <c r="R41" s="615" t="s">
        <v>128</v>
      </c>
      <c r="S41" s="585"/>
      <c r="T41" s="585"/>
      <c r="U41" s="585"/>
      <c r="V41" s="585"/>
      <c r="W41" s="585"/>
      <c r="X41" s="585"/>
      <c r="Y41" s="586"/>
      <c r="Z41" s="633" t="s">
        <v>128</v>
      </c>
      <c r="AA41" s="633"/>
      <c r="AB41" s="633"/>
      <c r="AC41" s="633"/>
      <c r="AD41" s="634" t="s">
        <v>128</v>
      </c>
      <c r="AE41" s="634"/>
      <c r="AF41" s="634"/>
      <c r="AG41" s="634"/>
      <c r="AH41" s="634"/>
      <c r="AI41" s="634"/>
      <c r="AJ41" s="634"/>
      <c r="AK41" s="634"/>
      <c r="AL41" s="616" t="s">
        <v>128</v>
      </c>
      <c r="AM41" s="619"/>
      <c r="AN41" s="619"/>
      <c r="AO41" s="635"/>
      <c r="AQ41" s="643" t="s">
        <v>347</v>
      </c>
      <c r="AR41" s="644"/>
      <c r="AS41" s="644"/>
      <c r="AT41" s="644"/>
      <c r="AU41" s="644"/>
      <c r="AV41" s="644"/>
      <c r="AW41" s="644"/>
      <c r="AX41" s="644"/>
      <c r="AY41" s="645"/>
      <c r="AZ41" s="615">
        <v>377684</v>
      </c>
      <c r="BA41" s="585"/>
      <c r="BB41" s="585"/>
      <c r="BC41" s="585"/>
      <c r="BD41" s="613"/>
      <c r="BE41" s="613"/>
      <c r="BF41" s="641"/>
      <c r="BG41" s="646"/>
      <c r="BH41" s="647"/>
      <c r="BI41" s="647"/>
      <c r="BJ41" s="647"/>
      <c r="BK41" s="647"/>
      <c r="BL41" s="343"/>
      <c r="BM41" s="595" t="s">
        <v>348</v>
      </c>
      <c r="BN41" s="595"/>
      <c r="BO41" s="595"/>
      <c r="BP41" s="595"/>
      <c r="BQ41" s="595"/>
      <c r="BR41" s="595"/>
      <c r="BS41" s="595"/>
      <c r="BT41" s="595"/>
      <c r="BU41" s="596"/>
      <c r="BV41" s="615" t="s">
        <v>128</v>
      </c>
      <c r="BW41" s="585"/>
      <c r="BX41" s="585"/>
      <c r="BY41" s="585"/>
      <c r="BZ41" s="585"/>
      <c r="CA41" s="585"/>
      <c r="CB41" s="642"/>
      <c r="CD41" s="594" t="s">
        <v>349</v>
      </c>
      <c r="CE41" s="595"/>
      <c r="CF41" s="595"/>
      <c r="CG41" s="595"/>
      <c r="CH41" s="595"/>
      <c r="CI41" s="595"/>
      <c r="CJ41" s="595"/>
      <c r="CK41" s="595"/>
      <c r="CL41" s="595"/>
      <c r="CM41" s="595"/>
      <c r="CN41" s="595"/>
      <c r="CO41" s="595"/>
      <c r="CP41" s="595"/>
      <c r="CQ41" s="596"/>
      <c r="CR41" s="615" t="s">
        <v>128</v>
      </c>
      <c r="CS41" s="613"/>
      <c r="CT41" s="613"/>
      <c r="CU41" s="613"/>
      <c r="CV41" s="613"/>
      <c r="CW41" s="613"/>
      <c r="CX41" s="613"/>
      <c r="CY41" s="614"/>
      <c r="CZ41" s="616" t="s">
        <v>128</v>
      </c>
      <c r="DA41" s="617"/>
      <c r="DB41" s="617"/>
      <c r="DC41" s="618"/>
      <c r="DD41" s="584" t="s">
        <v>128</v>
      </c>
      <c r="DE41" s="613"/>
      <c r="DF41" s="613"/>
      <c r="DG41" s="613"/>
      <c r="DH41" s="613"/>
      <c r="DI41" s="613"/>
      <c r="DJ41" s="613"/>
      <c r="DK41" s="614"/>
      <c r="DL41" s="587"/>
      <c r="DM41" s="588"/>
      <c r="DN41" s="588"/>
      <c r="DO41" s="588"/>
      <c r="DP41" s="588"/>
      <c r="DQ41" s="588"/>
      <c r="DR41" s="588"/>
      <c r="DS41" s="588"/>
      <c r="DT41" s="588"/>
      <c r="DU41" s="588"/>
      <c r="DV41" s="589"/>
      <c r="DW41" s="590"/>
      <c r="DX41" s="591"/>
      <c r="DY41" s="591"/>
      <c r="DZ41" s="591"/>
      <c r="EA41" s="591"/>
      <c r="EB41" s="591"/>
      <c r="EC41" s="592"/>
    </row>
    <row r="42" spans="2:133" ht="11.25" customHeight="1" x14ac:dyDescent="0.2">
      <c r="B42" s="594" t="s">
        <v>350</v>
      </c>
      <c r="C42" s="595"/>
      <c r="D42" s="595"/>
      <c r="E42" s="595"/>
      <c r="F42" s="595"/>
      <c r="G42" s="595"/>
      <c r="H42" s="595"/>
      <c r="I42" s="595"/>
      <c r="J42" s="595"/>
      <c r="K42" s="595"/>
      <c r="L42" s="595"/>
      <c r="M42" s="595"/>
      <c r="N42" s="595"/>
      <c r="O42" s="595"/>
      <c r="P42" s="595"/>
      <c r="Q42" s="596"/>
      <c r="R42" s="615" t="s">
        <v>128</v>
      </c>
      <c r="S42" s="585"/>
      <c r="T42" s="585"/>
      <c r="U42" s="585"/>
      <c r="V42" s="585"/>
      <c r="W42" s="585"/>
      <c r="X42" s="585"/>
      <c r="Y42" s="586"/>
      <c r="Z42" s="633" t="s">
        <v>128</v>
      </c>
      <c r="AA42" s="633"/>
      <c r="AB42" s="633"/>
      <c r="AC42" s="633"/>
      <c r="AD42" s="634" t="s">
        <v>128</v>
      </c>
      <c r="AE42" s="634"/>
      <c r="AF42" s="634"/>
      <c r="AG42" s="634"/>
      <c r="AH42" s="634"/>
      <c r="AI42" s="634"/>
      <c r="AJ42" s="634"/>
      <c r="AK42" s="634"/>
      <c r="AL42" s="616" t="s">
        <v>128</v>
      </c>
      <c r="AM42" s="619"/>
      <c r="AN42" s="619"/>
      <c r="AO42" s="635"/>
      <c r="AQ42" s="638" t="s">
        <v>351</v>
      </c>
      <c r="AR42" s="639"/>
      <c r="AS42" s="639"/>
      <c r="AT42" s="639"/>
      <c r="AU42" s="639"/>
      <c r="AV42" s="639"/>
      <c r="AW42" s="639"/>
      <c r="AX42" s="639"/>
      <c r="AY42" s="640"/>
      <c r="AZ42" s="600">
        <v>1334128</v>
      </c>
      <c r="BA42" s="621"/>
      <c r="BB42" s="621"/>
      <c r="BC42" s="621"/>
      <c r="BD42" s="601"/>
      <c r="BE42" s="601"/>
      <c r="BF42" s="636"/>
      <c r="BG42" s="648"/>
      <c r="BH42" s="649"/>
      <c r="BI42" s="649"/>
      <c r="BJ42" s="649"/>
      <c r="BK42" s="649"/>
      <c r="BL42" s="344"/>
      <c r="BM42" s="598" t="s">
        <v>352</v>
      </c>
      <c r="BN42" s="598"/>
      <c r="BO42" s="598"/>
      <c r="BP42" s="598"/>
      <c r="BQ42" s="598"/>
      <c r="BR42" s="598"/>
      <c r="BS42" s="598"/>
      <c r="BT42" s="598"/>
      <c r="BU42" s="599"/>
      <c r="BV42" s="600">
        <v>342</v>
      </c>
      <c r="BW42" s="621"/>
      <c r="BX42" s="621"/>
      <c r="BY42" s="621"/>
      <c r="BZ42" s="621"/>
      <c r="CA42" s="621"/>
      <c r="CB42" s="637"/>
      <c r="CD42" s="594" t="s">
        <v>353</v>
      </c>
      <c r="CE42" s="595"/>
      <c r="CF42" s="595"/>
      <c r="CG42" s="595"/>
      <c r="CH42" s="595"/>
      <c r="CI42" s="595"/>
      <c r="CJ42" s="595"/>
      <c r="CK42" s="595"/>
      <c r="CL42" s="595"/>
      <c r="CM42" s="595"/>
      <c r="CN42" s="595"/>
      <c r="CO42" s="595"/>
      <c r="CP42" s="595"/>
      <c r="CQ42" s="596"/>
      <c r="CR42" s="615">
        <v>1694414</v>
      </c>
      <c r="CS42" s="613"/>
      <c r="CT42" s="613"/>
      <c r="CU42" s="613"/>
      <c r="CV42" s="613"/>
      <c r="CW42" s="613"/>
      <c r="CX42" s="613"/>
      <c r="CY42" s="614"/>
      <c r="CZ42" s="616">
        <v>9.1</v>
      </c>
      <c r="DA42" s="617"/>
      <c r="DB42" s="617"/>
      <c r="DC42" s="618"/>
      <c r="DD42" s="584">
        <v>583590</v>
      </c>
      <c r="DE42" s="613"/>
      <c r="DF42" s="613"/>
      <c r="DG42" s="613"/>
      <c r="DH42" s="613"/>
      <c r="DI42" s="613"/>
      <c r="DJ42" s="613"/>
      <c r="DK42" s="614"/>
      <c r="DL42" s="587"/>
      <c r="DM42" s="588"/>
      <c r="DN42" s="588"/>
      <c r="DO42" s="588"/>
      <c r="DP42" s="588"/>
      <c r="DQ42" s="588"/>
      <c r="DR42" s="588"/>
      <c r="DS42" s="588"/>
      <c r="DT42" s="588"/>
      <c r="DU42" s="588"/>
      <c r="DV42" s="589"/>
      <c r="DW42" s="590"/>
      <c r="DX42" s="591"/>
      <c r="DY42" s="591"/>
      <c r="DZ42" s="591"/>
      <c r="EA42" s="591"/>
      <c r="EB42" s="591"/>
      <c r="EC42" s="592"/>
    </row>
    <row r="43" spans="2:133" ht="11.25" customHeight="1" x14ac:dyDescent="0.2">
      <c r="B43" s="594" t="s">
        <v>354</v>
      </c>
      <c r="C43" s="595"/>
      <c r="D43" s="595"/>
      <c r="E43" s="595"/>
      <c r="F43" s="595"/>
      <c r="G43" s="595"/>
      <c r="H43" s="595"/>
      <c r="I43" s="595"/>
      <c r="J43" s="595"/>
      <c r="K43" s="595"/>
      <c r="L43" s="595"/>
      <c r="M43" s="595"/>
      <c r="N43" s="595"/>
      <c r="O43" s="595"/>
      <c r="P43" s="595"/>
      <c r="Q43" s="596"/>
      <c r="R43" s="615">
        <v>530200</v>
      </c>
      <c r="S43" s="585"/>
      <c r="T43" s="585"/>
      <c r="U43" s="585"/>
      <c r="V43" s="585"/>
      <c r="W43" s="585"/>
      <c r="X43" s="585"/>
      <c r="Y43" s="586"/>
      <c r="Z43" s="633">
        <v>2.7</v>
      </c>
      <c r="AA43" s="633"/>
      <c r="AB43" s="633"/>
      <c r="AC43" s="633"/>
      <c r="AD43" s="634" t="s">
        <v>128</v>
      </c>
      <c r="AE43" s="634"/>
      <c r="AF43" s="634"/>
      <c r="AG43" s="634"/>
      <c r="AH43" s="634"/>
      <c r="AI43" s="634"/>
      <c r="AJ43" s="634"/>
      <c r="AK43" s="634"/>
      <c r="AL43" s="616" t="s">
        <v>128</v>
      </c>
      <c r="AM43" s="619"/>
      <c r="AN43" s="619"/>
      <c r="AO43" s="635"/>
      <c r="CD43" s="594" t="s">
        <v>355</v>
      </c>
      <c r="CE43" s="595"/>
      <c r="CF43" s="595"/>
      <c r="CG43" s="595"/>
      <c r="CH43" s="595"/>
      <c r="CI43" s="595"/>
      <c r="CJ43" s="595"/>
      <c r="CK43" s="595"/>
      <c r="CL43" s="595"/>
      <c r="CM43" s="595"/>
      <c r="CN43" s="595"/>
      <c r="CO43" s="595"/>
      <c r="CP43" s="595"/>
      <c r="CQ43" s="596"/>
      <c r="CR43" s="615">
        <v>28523</v>
      </c>
      <c r="CS43" s="613"/>
      <c r="CT43" s="613"/>
      <c r="CU43" s="613"/>
      <c r="CV43" s="613"/>
      <c r="CW43" s="613"/>
      <c r="CX43" s="613"/>
      <c r="CY43" s="614"/>
      <c r="CZ43" s="616">
        <v>0.2</v>
      </c>
      <c r="DA43" s="617"/>
      <c r="DB43" s="617"/>
      <c r="DC43" s="618"/>
      <c r="DD43" s="584">
        <v>28523</v>
      </c>
      <c r="DE43" s="613"/>
      <c r="DF43" s="613"/>
      <c r="DG43" s="613"/>
      <c r="DH43" s="613"/>
      <c r="DI43" s="613"/>
      <c r="DJ43" s="613"/>
      <c r="DK43" s="614"/>
      <c r="DL43" s="587"/>
      <c r="DM43" s="588"/>
      <c r="DN43" s="588"/>
      <c r="DO43" s="588"/>
      <c r="DP43" s="588"/>
      <c r="DQ43" s="588"/>
      <c r="DR43" s="588"/>
      <c r="DS43" s="588"/>
      <c r="DT43" s="588"/>
      <c r="DU43" s="588"/>
      <c r="DV43" s="589"/>
      <c r="DW43" s="590"/>
      <c r="DX43" s="591"/>
      <c r="DY43" s="591"/>
      <c r="DZ43" s="591"/>
      <c r="EA43" s="591"/>
      <c r="EB43" s="591"/>
      <c r="EC43" s="592"/>
    </row>
    <row r="44" spans="2:133" ht="11.25" customHeight="1" x14ac:dyDescent="0.2">
      <c r="B44" s="597" t="s">
        <v>356</v>
      </c>
      <c r="C44" s="598"/>
      <c r="D44" s="598"/>
      <c r="E44" s="598"/>
      <c r="F44" s="598"/>
      <c r="G44" s="598"/>
      <c r="H44" s="598"/>
      <c r="I44" s="598"/>
      <c r="J44" s="598"/>
      <c r="K44" s="598"/>
      <c r="L44" s="598"/>
      <c r="M44" s="598"/>
      <c r="N44" s="598"/>
      <c r="O44" s="598"/>
      <c r="P44" s="598"/>
      <c r="Q44" s="599"/>
      <c r="R44" s="600">
        <v>19886954</v>
      </c>
      <c r="S44" s="621"/>
      <c r="T44" s="621"/>
      <c r="U44" s="621"/>
      <c r="V44" s="621"/>
      <c r="W44" s="621"/>
      <c r="X44" s="621"/>
      <c r="Y44" s="622"/>
      <c r="Z44" s="623">
        <v>100</v>
      </c>
      <c r="AA44" s="623"/>
      <c r="AB44" s="623"/>
      <c r="AC44" s="623"/>
      <c r="AD44" s="624">
        <v>11225011</v>
      </c>
      <c r="AE44" s="624"/>
      <c r="AF44" s="624"/>
      <c r="AG44" s="624"/>
      <c r="AH44" s="624"/>
      <c r="AI44" s="624"/>
      <c r="AJ44" s="624"/>
      <c r="AK44" s="624"/>
      <c r="AL44" s="603">
        <v>100</v>
      </c>
      <c r="AM44" s="625"/>
      <c r="AN44" s="625"/>
      <c r="AO44" s="626"/>
      <c r="CD44" s="627" t="s">
        <v>303</v>
      </c>
      <c r="CE44" s="628"/>
      <c r="CF44" s="594" t="s">
        <v>357</v>
      </c>
      <c r="CG44" s="595"/>
      <c r="CH44" s="595"/>
      <c r="CI44" s="595"/>
      <c r="CJ44" s="595"/>
      <c r="CK44" s="595"/>
      <c r="CL44" s="595"/>
      <c r="CM44" s="595"/>
      <c r="CN44" s="595"/>
      <c r="CO44" s="595"/>
      <c r="CP44" s="595"/>
      <c r="CQ44" s="596"/>
      <c r="CR44" s="615">
        <v>1656177</v>
      </c>
      <c r="CS44" s="585"/>
      <c r="CT44" s="585"/>
      <c r="CU44" s="585"/>
      <c r="CV44" s="585"/>
      <c r="CW44" s="585"/>
      <c r="CX44" s="585"/>
      <c r="CY44" s="586"/>
      <c r="CZ44" s="616">
        <v>8.9</v>
      </c>
      <c r="DA44" s="619"/>
      <c r="DB44" s="619"/>
      <c r="DC44" s="620"/>
      <c r="DD44" s="584">
        <v>545353</v>
      </c>
      <c r="DE44" s="585"/>
      <c r="DF44" s="585"/>
      <c r="DG44" s="585"/>
      <c r="DH44" s="585"/>
      <c r="DI44" s="585"/>
      <c r="DJ44" s="585"/>
      <c r="DK44" s="586"/>
      <c r="DL44" s="587"/>
      <c r="DM44" s="588"/>
      <c r="DN44" s="588"/>
      <c r="DO44" s="588"/>
      <c r="DP44" s="588"/>
      <c r="DQ44" s="588"/>
      <c r="DR44" s="588"/>
      <c r="DS44" s="588"/>
      <c r="DT44" s="588"/>
      <c r="DU44" s="588"/>
      <c r="DV44" s="589"/>
      <c r="DW44" s="590"/>
      <c r="DX44" s="591"/>
      <c r="DY44" s="591"/>
      <c r="DZ44" s="591"/>
      <c r="EA44" s="591"/>
      <c r="EB44" s="591"/>
      <c r="EC44" s="592"/>
    </row>
    <row r="45" spans="2:133" ht="11.25" customHeight="1" x14ac:dyDescent="0.2">
      <c r="CD45" s="629"/>
      <c r="CE45" s="630"/>
      <c r="CF45" s="594" t="s">
        <v>358</v>
      </c>
      <c r="CG45" s="595"/>
      <c r="CH45" s="595"/>
      <c r="CI45" s="595"/>
      <c r="CJ45" s="595"/>
      <c r="CK45" s="595"/>
      <c r="CL45" s="595"/>
      <c r="CM45" s="595"/>
      <c r="CN45" s="595"/>
      <c r="CO45" s="595"/>
      <c r="CP45" s="595"/>
      <c r="CQ45" s="596"/>
      <c r="CR45" s="615">
        <v>333659</v>
      </c>
      <c r="CS45" s="613"/>
      <c r="CT45" s="613"/>
      <c r="CU45" s="613"/>
      <c r="CV45" s="613"/>
      <c r="CW45" s="613"/>
      <c r="CX45" s="613"/>
      <c r="CY45" s="614"/>
      <c r="CZ45" s="616">
        <v>1.8</v>
      </c>
      <c r="DA45" s="617"/>
      <c r="DB45" s="617"/>
      <c r="DC45" s="618"/>
      <c r="DD45" s="584">
        <v>20449</v>
      </c>
      <c r="DE45" s="613"/>
      <c r="DF45" s="613"/>
      <c r="DG45" s="613"/>
      <c r="DH45" s="613"/>
      <c r="DI45" s="613"/>
      <c r="DJ45" s="613"/>
      <c r="DK45" s="614"/>
      <c r="DL45" s="587"/>
      <c r="DM45" s="588"/>
      <c r="DN45" s="588"/>
      <c r="DO45" s="588"/>
      <c r="DP45" s="588"/>
      <c r="DQ45" s="588"/>
      <c r="DR45" s="588"/>
      <c r="DS45" s="588"/>
      <c r="DT45" s="588"/>
      <c r="DU45" s="588"/>
      <c r="DV45" s="589"/>
      <c r="DW45" s="590"/>
      <c r="DX45" s="591"/>
      <c r="DY45" s="591"/>
      <c r="DZ45" s="591"/>
      <c r="EA45" s="591"/>
      <c r="EB45" s="591"/>
      <c r="EC45" s="592"/>
    </row>
    <row r="46" spans="2:133" ht="11.25" customHeight="1" x14ac:dyDescent="0.2">
      <c r="B46" s="203" t="s">
        <v>359</v>
      </c>
      <c r="CD46" s="629"/>
      <c r="CE46" s="630"/>
      <c r="CF46" s="594" t="s">
        <v>360</v>
      </c>
      <c r="CG46" s="595"/>
      <c r="CH46" s="595"/>
      <c r="CI46" s="595"/>
      <c r="CJ46" s="595"/>
      <c r="CK46" s="595"/>
      <c r="CL46" s="595"/>
      <c r="CM46" s="595"/>
      <c r="CN46" s="595"/>
      <c r="CO46" s="595"/>
      <c r="CP46" s="595"/>
      <c r="CQ46" s="596"/>
      <c r="CR46" s="615">
        <v>1255396</v>
      </c>
      <c r="CS46" s="585"/>
      <c r="CT46" s="585"/>
      <c r="CU46" s="585"/>
      <c r="CV46" s="585"/>
      <c r="CW46" s="585"/>
      <c r="CX46" s="585"/>
      <c r="CY46" s="586"/>
      <c r="CZ46" s="616">
        <v>6.7</v>
      </c>
      <c r="DA46" s="619"/>
      <c r="DB46" s="619"/>
      <c r="DC46" s="620"/>
      <c r="DD46" s="584">
        <v>520452</v>
      </c>
      <c r="DE46" s="585"/>
      <c r="DF46" s="585"/>
      <c r="DG46" s="585"/>
      <c r="DH46" s="585"/>
      <c r="DI46" s="585"/>
      <c r="DJ46" s="585"/>
      <c r="DK46" s="586"/>
      <c r="DL46" s="587"/>
      <c r="DM46" s="588"/>
      <c r="DN46" s="588"/>
      <c r="DO46" s="588"/>
      <c r="DP46" s="588"/>
      <c r="DQ46" s="588"/>
      <c r="DR46" s="588"/>
      <c r="DS46" s="588"/>
      <c r="DT46" s="588"/>
      <c r="DU46" s="588"/>
      <c r="DV46" s="589"/>
      <c r="DW46" s="590"/>
      <c r="DX46" s="591"/>
      <c r="DY46" s="591"/>
      <c r="DZ46" s="591"/>
      <c r="EA46" s="591"/>
      <c r="EB46" s="591"/>
      <c r="EC46" s="592"/>
    </row>
    <row r="47" spans="2:133" ht="11.25" customHeight="1" x14ac:dyDescent="0.2">
      <c r="B47" s="593" t="s">
        <v>361</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D47" s="629"/>
      <c r="CE47" s="630"/>
      <c r="CF47" s="594" t="s">
        <v>362</v>
      </c>
      <c r="CG47" s="595"/>
      <c r="CH47" s="595"/>
      <c r="CI47" s="595"/>
      <c r="CJ47" s="595"/>
      <c r="CK47" s="595"/>
      <c r="CL47" s="595"/>
      <c r="CM47" s="595"/>
      <c r="CN47" s="595"/>
      <c r="CO47" s="595"/>
      <c r="CP47" s="595"/>
      <c r="CQ47" s="596"/>
      <c r="CR47" s="615">
        <v>38237</v>
      </c>
      <c r="CS47" s="613"/>
      <c r="CT47" s="613"/>
      <c r="CU47" s="613"/>
      <c r="CV47" s="613"/>
      <c r="CW47" s="613"/>
      <c r="CX47" s="613"/>
      <c r="CY47" s="614"/>
      <c r="CZ47" s="616">
        <v>0.2</v>
      </c>
      <c r="DA47" s="617"/>
      <c r="DB47" s="617"/>
      <c r="DC47" s="618"/>
      <c r="DD47" s="584">
        <v>38237</v>
      </c>
      <c r="DE47" s="613"/>
      <c r="DF47" s="613"/>
      <c r="DG47" s="613"/>
      <c r="DH47" s="613"/>
      <c r="DI47" s="613"/>
      <c r="DJ47" s="613"/>
      <c r="DK47" s="614"/>
      <c r="DL47" s="587"/>
      <c r="DM47" s="588"/>
      <c r="DN47" s="588"/>
      <c r="DO47" s="588"/>
      <c r="DP47" s="588"/>
      <c r="DQ47" s="588"/>
      <c r="DR47" s="588"/>
      <c r="DS47" s="588"/>
      <c r="DT47" s="588"/>
      <c r="DU47" s="588"/>
      <c r="DV47" s="589"/>
      <c r="DW47" s="590"/>
      <c r="DX47" s="591"/>
      <c r="DY47" s="591"/>
      <c r="DZ47" s="591"/>
      <c r="EA47" s="591"/>
      <c r="EB47" s="591"/>
      <c r="EC47" s="592"/>
    </row>
    <row r="48" spans="2:133" ht="10.8" x14ac:dyDescent="0.2">
      <c r="B48" s="593" t="s">
        <v>363</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593"/>
      <c r="CD48" s="631"/>
      <c r="CE48" s="632"/>
      <c r="CF48" s="594" t="s">
        <v>364</v>
      </c>
      <c r="CG48" s="595"/>
      <c r="CH48" s="595"/>
      <c r="CI48" s="595"/>
      <c r="CJ48" s="595"/>
      <c r="CK48" s="595"/>
      <c r="CL48" s="595"/>
      <c r="CM48" s="595"/>
      <c r="CN48" s="595"/>
      <c r="CO48" s="595"/>
      <c r="CP48" s="595"/>
      <c r="CQ48" s="596"/>
      <c r="CR48" s="615" t="s">
        <v>128</v>
      </c>
      <c r="CS48" s="585"/>
      <c r="CT48" s="585"/>
      <c r="CU48" s="585"/>
      <c r="CV48" s="585"/>
      <c r="CW48" s="585"/>
      <c r="CX48" s="585"/>
      <c r="CY48" s="586"/>
      <c r="CZ48" s="616" t="s">
        <v>128</v>
      </c>
      <c r="DA48" s="619"/>
      <c r="DB48" s="619"/>
      <c r="DC48" s="620"/>
      <c r="DD48" s="584" t="s">
        <v>128</v>
      </c>
      <c r="DE48" s="585"/>
      <c r="DF48" s="585"/>
      <c r="DG48" s="585"/>
      <c r="DH48" s="585"/>
      <c r="DI48" s="585"/>
      <c r="DJ48" s="585"/>
      <c r="DK48" s="586"/>
      <c r="DL48" s="587"/>
      <c r="DM48" s="588"/>
      <c r="DN48" s="588"/>
      <c r="DO48" s="588"/>
      <c r="DP48" s="588"/>
      <c r="DQ48" s="588"/>
      <c r="DR48" s="588"/>
      <c r="DS48" s="588"/>
      <c r="DT48" s="588"/>
      <c r="DU48" s="588"/>
      <c r="DV48" s="589"/>
      <c r="DW48" s="590"/>
      <c r="DX48" s="591"/>
      <c r="DY48" s="591"/>
      <c r="DZ48" s="591"/>
      <c r="EA48" s="591"/>
      <c r="EB48" s="591"/>
      <c r="EC48" s="592"/>
    </row>
    <row r="49" spans="2:133" ht="11.25" customHeight="1" x14ac:dyDescent="0.2">
      <c r="B49" s="345"/>
      <c r="CD49" s="597" t="s">
        <v>365</v>
      </c>
      <c r="CE49" s="598"/>
      <c r="CF49" s="598"/>
      <c r="CG49" s="598"/>
      <c r="CH49" s="598"/>
      <c r="CI49" s="598"/>
      <c r="CJ49" s="598"/>
      <c r="CK49" s="598"/>
      <c r="CL49" s="598"/>
      <c r="CM49" s="598"/>
      <c r="CN49" s="598"/>
      <c r="CO49" s="598"/>
      <c r="CP49" s="598"/>
      <c r="CQ49" s="599"/>
      <c r="CR49" s="600">
        <v>18599957</v>
      </c>
      <c r="CS49" s="601"/>
      <c r="CT49" s="601"/>
      <c r="CU49" s="601"/>
      <c r="CV49" s="601"/>
      <c r="CW49" s="601"/>
      <c r="CX49" s="601"/>
      <c r="CY49" s="602"/>
      <c r="CZ49" s="603">
        <v>100</v>
      </c>
      <c r="DA49" s="604"/>
      <c r="DB49" s="604"/>
      <c r="DC49" s="605"/>
      <c r="DD49" s="606">
        <v>12324006</v>
      </c>
      <c r="DE49" s="601"/>
      <c r="DF49" s="601"/>
      <c r="DG49" s="601"/>
      <c r="DH49" s="601"/>
      <c r="DI49" s="601"/>
      <c r="DJ49" s="601"/>
      <c r="DK49" s="602"/>
      <c r="DL49" s="607"/>
      <c r="DM49" s="608"/>
      <c r="DN49" s="608"/>
      <c r="DO49" s="608"/>
      <c r="DP49" s="608"/>
      <c r="DQ49" s="608"/>
      <c r="DR49" s="608"/>
      <c r="DS49" s="608"/>
      <c r="DT49" s="608"/>
      <c r="DU49" s="608"/>
      <c r="DV49" s="609"/>
      <c r="DW49" s="610"/>
      <c r="DX49" s="611"/>
      <c r="DY49" s="611"/>
      <c r="DZ49" s="611"/>
      <c r="EA49" s="611"/>
      <c r="EB49" s="611"/>
      <c r="EC49" s="612"/>
    </row>
    <row r="50" spans="2:133" ht="10.8" hidden="1" x14ac:dyDescent="0.2">
      <c r="B50" s="345"/>
    </row>
  </sheetData>
  <sheetProtection algorithmName="SHA-512" hashValue="Im5+yfKkiFhboDj2u8DU0Zk0od9aVvkM0/0z72wiOyr5F45HJ+AEWIJIWgvi3rHgt57RzXKkIsgYSEFIY5Bt1w==" saltValue="1cjkNSL3kNmiMZC+x9ifOQ=="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1073" t="s">
        <v>366</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074" t="s">
        <v>367</v>
      </c>
      <c r="DK2" s="1075"/>
      <c r="DL2" s="1075"/>
      <c r="DM2" s="1075"/>
      <c r="DN2" s="1075"/>
      <c r="DO2" s="1076"/>
      <c r="DP2" s="212"/>
      <c r="DQ2" s="1074" t="s">
        <v>368</v>
      </c>
      <c r="DR2" s="1075"/>
      <c r="DS2" s="1075"/>
      <c r="DT2" s="1075"/>
      <c r="DU2" s="1075"/>
      <c r="DV2" s="1075"/>
      <c r="DW2" s="1075"/>
      <c r="DX2" s="1075"/>
      <c r="DY2" s="1075"/>
      <c r="DZ2" s="1076"/>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5">
      <c r="A4" s="1042" t="s">
        <v>369</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6"/>
      <c r="BA4" s="216"/>
      <c r="BB4" s="216"/>
      <c r="BC4" s="216"/>
      <c r="BD4" s="216"/>
      <c r="BE4" s="217"/>
      <c r="BF4" s="217"/>
      <c r="BG4" s="217"/>
      <c r="BH4" s="217"/>
      <c r="BI4" s="217"/>
      <c r="BJ4" s="217"/>
      <c r="BK4" s="217"/>
      <c r="BL4" s="217"/>
      <c r="BM4" s="217"/>
      <c r="BN4" s="217"/>
      <c r="BO4" s="217"/>
      <c r="BP4" s="217"/>
      <c r="BQ4" s="720" t="s">
        <v>370</v>
      </c>
      <c r="BR4" s="720"/>
      <c r="BS4" s="720"/>
      <c r="BT4" s="720"/>
      <c r="BU4" s="720"/>
      <c r="BV4" s="720"/>
      <c r="BW4" s="720"/>
      <c r="BX4" s="720"/>
      <c r="BY4" s="720"/>
      <c r="BZ4" s="720"/>
      <c r="CA4" s="720"/>
      <c r="CB4" s="720"/>
      <c r="CC4" s="720"/>
      <c r="CD4" s="720"/>
      <c r="CE4" s="720"/>
      <c r="CF4" s="720"/>
      <c r="CG4" s="720"/>
      <c r="CH4" s="720"/>
      <c r="CI4" s="720"/>
      <c r="CJ4" s="720"/>
      <c r="CK4" s="720"/>
      <c r="CL4" s="720"/>
      <c r="CM4" s="720"/>
      <c r="CN4" s="720"/>
      <c r="CO4" s="720"/>
      <c r="CP4" s="720"/>
      <c r="CQ4" s="720"/>
      <c r="CR4" s="720"/>
      <c r="CS4" s="720"/>
      <c r="CT4" s="720"/>
      <c r="CU4" s="720"/>
      <c r="CV4" s="720"/>
      <c r="CW4" s="720"/>
      <c r="CX4" s="720"/>
      <c r="CY4" s="720"/>
      <c r="CZ4" s="720"/>
      <c r="DA4" s="720"/>
      <c r="DB4" s="720"/>
      <c r="DC4" s="720"/>
      <c r="DD4" s="720"/>
      <c r="DE4" s="720"/>
      <c r="DF4" s="720"/>
      <c r="DG4" s="720"/>
      <c r="DH4" s="720"/>
      <c r="DI4" s="720"/>
      <c r="DJ4" s="720"/>
      <c r="DK4" s="720"/>
      <c r="DL4" s="720"/>
      <c r="DM4" s="720"/>
      <c r="DN4" s="720"/>
      <c r="DO4" s="720"/>
      <c r="DP4" s="720"/>
      <c r="DQ4" s="720"/>
      <c r="DR4" s="720"/>
      <c r="DS4" s="720"/>
      <c r="DT4" s="720"/>
      <c r="DU4" s="720"/>
      <c r="DV4" s="720"/>
      <c r="DW4" s="720"/>
      <c r="DX4" s="720"/>
      <c r="DY4" s="720"/>
      <c r="DZ4" s="720"/>
      <c r="EA4" s="218"/>
    </row>
    <row r="5" spans="1:131" s="219" customFormat="1" ht="26.25" customHeight="1" x14ac:dyDescent="0.2">
      <c r="A5" s="978" t="s">
        <v>371</v>
      </c>
      <c r="B5" s="979"/>
      <c r="C5" s="979"/>
      <c r="D5" s="979"/>
      <c r="E5" s="979"/>
      <c r="F5" s="979"/>
      <c r="G5" s="979"/>
      <c r="H5" s="979"/>
      <c r="I5" s="979"/>
      <c r="J5" s="979"/>
      <c r="K5" s="979"/>
      <c r="L5" s="979"/>
      <c r="M5" s="979"/>
      <c r="N5" s="979"/>
      <c r="O5" s="979"/>
      <c r="P5" s="980"/>
      <c r="Q5" s="984" t="s">
        <v>372</v>
      </c>
      <c r="R5" s="985"/>
      <c r="S5" s="985"/>
      <c r="T5" s="985"/>
      <c r="U5" s="986"/>
      <c r="V5" s="984" t="s">
        <v>373</v>
      </c>
      <c r="W5" s="985"/>
      <c r="X5" s="985"/>
      <c r="Y5" s="985"/>
      <c r="Z5" s="986"/>
      <c r="AA5" s="984" t="s">
        <v>374</v>
      </c>
      <c r="AB5" s="985"/>
      <c r="AC5" s="985"/>
      <c r="AD5" s="985"/>
      <c r="AE5" s="985"/>
      <c r="AF5" s="1077" t="s">
        <v>375</v>
      </c>
      <c r="AG5" s="985"/>
      <c r="AH5" s="985"/>
      <c r="AI5" s="985"/>
      <c r="AJ5" s="998"/>
      <c r="AK5" s="985" t="s">
        <v>376</v>
      </c>
      <c r="AL5" s="985"/>
      <c r="AM5" s="985"/>
      <c r="AN5" s="985"/>
      <c r="AO5" s="986"/>
      <c r="AP5" s="984" t="s">
        <v>377</v>
      </c>
      <c r="AQ5" s="985"/>
      <c r="AR5" s="985"/>
      <c r="AS5" s="985"/>
      <c r="AT5" s="986"/>
      <c r="AU5" s="984" t="s">
        <v>378</v>
      </c>
      <c r="AV5" s="985"/>
      <c r="AW5" s="985"/>
      <c r="AX5" s="985"/>
      <c r="AY5" s="998"/>
      <c r="AZ5" s="216"/>
      <c r="BA5" s="216"/>
      <c r="BB5" s="216"/>
      <c r="BC5" s="216"/>
      <c r="BD5" s="216"/>
      <c r="BE5" s="217"/>
      <c r="BF5" s="217"/>
      <c r="BG5" s="217"/>
      <c r="BH5" s="217"/>
      <c r="BI5" s="217"/>
      <c r="BJ5" s="217"/>
      <c r="BK5" s="217"/>
      <c r="BL5" s="217"/>
      <c r="BM5" s="217"/>
      <c r="BN5" s="217"/>
      <c r="BO5" s="217"/>
      <c r="BP5" s="217"/>
      <c r="BQ5" s="978" t="s">
        <v>379</v>
      </c>
      <c r="BR5" s="979"/>
      <c r="BS5" s="979"/>
      <c r="BT5" s="979"/>
      <c r="BU5" s="979"/>
      <c r="BV5" s="979"/>
      <c r="BW5" s="979"/>
      <c r="BX5" s="979"/>
      <c r="BY5" s="979"/>
      <c r="BZ5" s="979"/>
      <c r="CA5" s="979"/>
      <c r="CB5" s="979"/>
      <c r="CC5" s="979"/>
      <c r="CD5" s="979"/>
      <c r="CE5" s="979"/>
      <c r="CF5" s="979"/>
      <c r="CG5" s="980"/>
      <c r="CH5" s="984" t="s">
        <v>380</v>
      </c>
      <c r="CI5" s="985"/>
      <c r="CJ5" s="985"/>
      <c r="CK5" s="985"/>
      <c r="CL5" s="986"/>
      <c r="CM5" s="984" t="s">
        <v>381</v>
      </c>
      <c r="CN5" s="985"/>
      <c r="CO5" s="985"/>
      <c r="CP5" s="985"/>
      <c r="CQ5" s="986"/>
      <c r="CR5" s="984" t="s">
        <v>382</v>
      </c>
      <c r="CS5" s="985"/>
      <c r="CT5" s="985"/>
      <c r="CU5" s="985"/>
      <c r="CV5" s="986"/>
      <c r="CW5" s="984" t="s">
        <v>383</v>
      </c>
      <c r="CX5" s="985"/>
      <c r="CY5" s="985"/>
      <c r="CZ5" s="985"/>
      <c r="DA5" s="986"/>
      <c r="DB5" s="984" t="s">
        <v>384</v>
      </c>
      <c r="DC5" s="985"/>
      <c r="DD5" s="985"/>
      <c r="DE5" s="985"/>
      <c r="DF5" s="986"/>
      <c r="DG5" s="1067" t="s">
        <v>385</v>
      </c>
      <c r="DH5" s="1068"/>
      <c r="DI5" s="1068"/>
      <c r="DJ5" s="1068"/>
      <c r="DK5" s="1069"/>
      <c r="DL5" s="1067" t="s">
        <v>386</v>
      </c>
      <c r="DM5" s="1068"/>
      <c r="DN5" s="1068"/>
      <c r="DO5" s="1068"/>
      <c r="DP5" s="1069"/>
      <c r="DQ5" s="984" t="s">
        <v>387</v>
      </c>
      <c r="DR5" s="985"/>
      <c r="DS5" s="985"/>
      <c r="DT5" s="985"/>
      <c r="DU5" s="986"/>
      <c r="DV5" s="984" t="s">
        <v>378</v>
      </c>
      <c r="DW5" s="985"/>
      <c r="DX5" s="985"/>
      <c r="DY5" s="985"/>
      <c r="DZ5" s="998"/>
      <c r="EA5" s="218"/>
    </row>
    <row r="6" spans="1:131" s="219" customFormat="1" ht="26.25" customHeight="1" thickBot="1" x14ac:dyDescent="0.25">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6"/>
      <c r="BA6" s="216"/>
      <c r="BB6" s="216"/>
      <c r="BC6" s="216"/>
      <c r="BD6" s="216"/>
      <c r="BE6" s="217"/>
      <c r="BF6" s="217"/>
      <c r="BG6" s="217"/>
      <c r="BH6" s="217"/>
      <c r="BI6" s="217"/>
      <c r="BJ6" s="217"/>
      <c r="BK6" s="217"/>
      <c r="BL6" s="217"/>
      <c r="BM6" s="217"/>
      <c r="BN6" s="217"/>
      <c r="BO6" s="217"/>
      <c r="BP6" s="217"/>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18"/>
    </row>
    <row r="7" spans="1:131" s="219" customFormat="1" ht="26.25" customHeight="1" thickTop="1" x14ac:dyDescent="0.2">
      <c r="A7" s="220">
        <v>1</v>
      </c>
      <c r="B7" s="1030" t="s">
        <v>388</v>
      </c>
      <c r="C7" s="1031"/>
      <c r="D7" s="1031"/>
      <c r="E7" s="1031"/>
      <c r="F7" s="1031"/>
      <c r="G7" s="1031"/>
      <c r="H7" s="1031"/>
      <c r="I7" s="1031"/>
      <c r="J7" s="1031"/>
      <c r="K7" s="1031"/>
      <c r="L7" s="1031"/>
      <c r="M7" s="1031"/>
      <c r="N7" s="1031"/>
      <c r="O7" s="1031"/>
      <c r="P7" s="1032"/>
      <c r="Q7" s="1085">
        <v>19902</v>
      </c>
      <c r="R7" s="1086"/>
      <c r="S7" s="1086"/>
      <c r="T7" s="1086"/>
      <c r="U7" s="1086"/>
      <c r="V7" s="1086">
        <v>18615</v>
      </c>
      <c r="W7" s="1086"/>
      <c r="X7" s="1086"/>
      <c r="Y7" s="1086"/>
      <c r="Z7" s="1086"/>
      <c r="AA7" s="1086">
        <v>1287</v>
      </c>
      <c r="AB7" s="1086"/>
      <c r="AC7" s="1086"/>
      <c r="AD7" s="1086"/>
      <c r="AE7" s="1087"/>
      <c r="AF7" s="1088">
        <v>1097</v>
      </c>
      <c r="AG7" s="1089"/>
      <c r="AH7" s="1089"/>
      <c r="AI7" s="1089"/>
      <c r="AJ7" s="1090"/>
      <c r="AK7" s="1091">
        <v>701</v>
      </c>
      <c r="AL7" s="1092"/>
      <c r="AM7" s="1092"/>
      <c r="AN7" s="1092"/>
      <c r="AO7" s="1092"/>
      <c r="AP7" s="1092">
        <v>16933</v>
      </c>
      <c r="AQ7" s="1092"/>
      <c r="AR7" s="1092"/>
      <c r="AS7" s="1092"/>
      <c r="AT7" s="1092"/>
      <c r="AU7" s="1093"/>
      <c r="AV7" s="1093"/>
      <c r="AW7" s="1093"/>
      <c r="AX7" s="1093"/>
      <c r="AY7" s="1094"/>
      <c r="AZ7" s="216"/>
      <c r="BA7" s="216"/>
      <c r="BB7" s="216"/>
      <c r="BC7" s="216"/>
      <c r="BD7" s="216"/>
      <c r="BE7" s="217"/>
      <c r="BF7" s="217"/>
      <c r="BG7" s="217"/>
      <c r="BH7" s="217"/>
      <c r="BI7" s="217"/>
      <c r="BJ7" s="217"/>
      <c r="BK7" s="217"/>
      <c r="BL7" s="217"/>
      <c r="BM7" s="217"/>
      <c r="BN7" s="217"/>
      <c r="BO7" s="217"/>
      <c r="BP7" s="217"/>
      <c r="BQ7" s="220">
        <v>1</v>
      </c>
      <c r="BR7" s="221"/>
      <c r="BS7" s="1082"/>
      <c r="BT7" s="1083"/>
      <c r="BU7" s="1083"/>
      <c r="BV7" s="1083"/>
      <c r="BW7" s="1083"/>
      <c r="BX7" s="1083"/>
      <c r="BY7" s="1083"/>
      <c r="BZ7" s="1083"/>
      <c r="CA7" s="1083"/>
      <c r="CB7" s="1083"/>
      <c r="CC7" s="1083"/>
      <c r="CD7" s="1083"/>
      <c r="CE7" s="1083"/>
      <c r="CF7" s="1083"/>
      <c r="CG7" s="1095"/>
      <c r="CH7" s="1079"/>
      <c r="CI7" s="1080"/>
      <c r="CJ7" s="1080"/>
      <c r="CK7" s="1080"/>
      <c r="CL7" s="1081"/>
      <c r="CM7" s="1079"/>
      <c r="CN7" s="1080"/>
      <c r="CO7" s="1080"/>
      <c r="CP7" s="1080"/>
      <c r="CQ7" s="1081"/>
      <c r="CR7" s="1079"/>
      <c r="CS7" s="1080"/>
      <c r="CT7" s="1080"/>
      <c r="CU7" s="1080"/>
      <c r="CV7" s="1081"/>
      <c r="CW7" s="1079"/>
      <c r="CX7" s="1080"/>
      <c r="CY7" s="1080"/>
      <c r="CZ7" s="1080"/>
      <c r="DA7" s="1081"/>
      <c r="DB7" s="1079"/>
      <c r="DC7" s="1080"/>
      <c r="DD7" s="1080"/>
      <c r="DE7" s="1080"/>
      <c r="DF7" s="1081"/>
      <c r="DG7" s="1079"/>
      <c r="DH7" s="1080"/>
      <c r="DI7" s="1080"/>
      <c r="DJ7" s="1080"/>
      <c r="DK7" s="1081"/>
      <c r="DL7" s="1079"/>
      <c r="DM7" s="1080"/>
      <c r="DN7" s="1080"/>
      <c r="DO7" s="1080"/>
      <c r="DP7" s="1081"/>
      <c r="DQ7" s="1079"/>
      <c r="DR7" s="1080"/>
      <c r="DS7" s="1080"/>
      <c r="DT7" s="1080"/>
      <c r="DU7" s="1081"/>
      <c r="DV7" s="1082"/>
      <c r="DW7" s="1083"/>
      <c r="DX7" s="1083"/>
      <c r="DY7" s="1083"/>
      <c r="DZ7" s="1084"/>
      <c r="EA7" s="218"/>
    </row>
    <row r="8" spans="1:131" s="219" customFormat="1" ht="26.25" customHeight="1" x14ac:dyDescent="0.2">
      <c r="A8" s="222">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6"/>
      <c r="BA8" s="216"/>
      <c r="BB8" s="216"/>
      <c r="BC8" s="216"/>
      <c r="BD8" s="216"/>
      <c r="BE8" s="217"/>
      <c r="BF8" s="217"/>
      <c r="BG8" s="217"/>
      <c r="BH8" s="217"/>
      <c r="BI8" s="217"/>
      <c r="BJ8" s="217"/>
      <c r="BK8" s="217"/>
      <c r="BL8" s="217"/>
      <c r="BM8" s="217"/>
      <c r="BN8" s="217"/>
      <c r="BO8" s="217"/>
      <c r="BP8" s="217"/>
      <c r="BQ8" s="222">
        <v>2</v>
      </c>
      <c r="BR8" s="223"/>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18"/>
    </row>
    <row r="9" spans="1:131" s="219" customFormat="1" ht="26.25" customHeight="1" x14ac:dyDescent="0.2">
      <c r="A9" s="222">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6"/>
      <c r="BA9" s="216"/>
      <c r="BB9" s="216"/>
      <c r="BC9" s="216"/>
      <c r="BD9" s="216"/>
      <c r="BE9" s="217"/>
      <c r="BF9" s="217"/>
      <c r="BG9" s="217"/>
      <c r="BH9" s="217"/>
      <c r="BI9" s="217"/>
      <c r="BJ9" s="217"/>
      <c r="BK9" s="217"/>
      <c r="BL9" s="217"/>
      <c r="BM9" s="217"/>
      <c r="BN9" s="217"/>
      <c r="BO9" s="217"/>
      <c r="BP9" s="217"/>
      <c r="BQ9" s="222">
        <v>3</v>
      </c>
      <c r="BR9" s="223"/>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18"/>
    </row>
    <row r="10" spans="1:131" s="219" customFormat="1" ht="26.25" customHeight="1" x14ac:dyDescent="0.2">
      <c r="A10" s="222">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6"/>
      <c r="BA10" s="216"/>
      <c r="BB10" s="216"/>
      <c r="BC10" s="216"/>
      <c r="BD10" s="216"/>
      <c r="BE10" s="217"/>
      <c r="BF10" s="217"/>
      <c r="BG10" s="217"/>
      <c r="BH10" s="217"/>
      <c r="BI10" s="217"/>
      <c r="BJ10" s="217"/>
      <c r="BK10" s="217"/>
      <c r="BL10" s="217"/>
      <c r="BM10" s="217"/>
      <c r="BN10" s="217"/>
      <c r="BO10" s="217"/>
      <c r="BP10" s="217"/>
      <c r="BQ10" s="222">
        <v>4</v>
      </c>
      <c r="BR10" s="223"/>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18"/>
    </row>
    <row r="11" spans="1:131" s="219" customFormat="1" ht="26.25" customHeight="1" x14ac:dyDescent="0.2">
      <c r="A11" s="222">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6"/>
      <c r="BA11" s="216"/>
      <c r="BB11" s="216"/>
      <c r="BC11" s="216"/>
      <c r="BD11" s="216"/>
      <c r="BE11" s="217"/>
      <c r="BF11" s="217"/>
      <c r="BG11" s="217"/>
      <c r="BH11" s="217"/>
      <c r="BI11" s="217"/>
      <c r="BJ11" s="217"/>
      <c r="BK11" s="217"/>
      <c r="BL11" s="217"/>
      <c r="BM11" s="217"/>
      <c r="BN11" s="217"/>
      <c r="BO11" s="217"/>
      <c r="BP11" s="217"/>
      <c r="BQ11" s="222">
        <v>5</v>
      </c>
      <c r="BR11" s="223"/>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18"/>
    </row>
    <row r="12" spans="1:131" s="219" customFormat="1" ht="26.25" customHeight="1" x14ac:dyDescent="0.2">
      <c r="A12" s="222">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6"/>
      <c r="BA12" s="216"/>
      <c r="BB12" s="216"/>
      <c r="BC12" s="216"/>
      <c r="BD12" s="216"/>
      <c r="BE12" s="217"/>
      <c r="BF12" s="217"/>
      <c r="BG12" s="217"/>
      <c r="BH12" s="217"/>
      <c r="BI12" s="217"/>
      <c r="BJ12" s="217"/>
      <c r="BK12" s="217"/>
      <c r="BL12" s="217"/>
      <c r="BM12" s="217"/>
      <c r="BN12" s="217"/>
      <c r="BO12" s="217"/>
      <c r="BP12" s="217"/>
      <c r="BQ12" s="222">
        <v>6</v>
      </c>
      <c r="BR12" s="223"/>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18"/>
    </row>
    <row r="13" spans="1:131" s="219" customFormat="1" ht="26.25" customHeight="1" x14ac:dyDescent="0.2">
      <c r="A13" s="222">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6"/>
      <c r="BA13" s="216"/>
      <c r="BB13" s="216"/>
      <c r="BC13" s="216"/>
      <c r="BD13" s="216"/>
      <c r="BE13" s="217"/>
      <c r="BF13" s="217"/>
      <c r="BG13" s="217"/>
      <c r="BH13" s="217"/>
      <c r="BI13" s="217"/>
      <c r="BJ13" s="217"/>
      <c r="BK13" s="217"/>
      <c r="BL13" s="217"/>
      <c r="BM13" s="217"/>
      <c r="BN13" s="217"/>
      <c r="BO13" s="217"/>
      <c r="BP13" s="217"/>
      <c r="BQ13" s="222">
        <v>7</v>
      </c>
      <c r="BR13" s="223"/>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18"/>
    </row>
    <row r="14" spans="1:131" s="219" customFormat="1" ht="26.25" customHeight="1" x14ac:dyDescent="0.2">
      <c r="A14" s="222">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6"/>
      <c r="BA14" s="216"/>
      <c r="BB14" s="216"/>
      <c r="BC14" s="216"/>
      <c r="BD14" s="216"/>
      <c r="BE14" s="217"/>
      <c r="BF14" s="217"/>
      <c r="BG14" s="217"/>
      <c r="BH14" s="217"/>
      <c r="BI14" s="217"/>
      <c r="BJ14" s="217"/>
      <c r="BK14" s="217"/>
      <c r="BL14" s="217"/>
      <c r="BM14" s="217"/>
      <c r="BN14" s="217"/>
      <c r="BO14" s="217"/>
      <c r="BP14" s="217"/>
      <c r="BQ14" s="222">
        <v>8</v>
      </c>
      <c r="BR14" s="223"/>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18"/>
    </row>
    <row r="15" spans="1:131" s="219" customFormat="1" ht="26.25" customHeight="1" x14ac:dyDescent="0.2">
      <c r="A15" s="222">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6"/>
      <c r="BA15" s="216"/>
      <c r="BB15" s="216"/>
      <c r="BC15" s="216"/>
      <c r="BD15" s="216"/>
      <c r="BE15" s="217"/>
      <c r="BF15" s="217"/>
      <c r="BG15" s="217"/>
      <c r="BH15" s="217"/>
      <c r="BI15" s="217"/>
      <c r="BJ15" s="217"/>
      <c r="BK15" s="217"/>
      <c r="BL15" s="217"/>
      <c r="BM15" s="217"/>
      <c r="BN15" s="217"/>
      <c r="BO15" s="217"/>
      <c r="BP15" s="217"/>
      <c r="BQ15" s="222">
        <v>9</v>
      </c>
      <c r="BR15" s="223"/>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18"/>
    </row>
    <row r="16" spans="1:131" s="219" customFormat="1" ht="26.25" customHeight="1" x14ac:dyDescent="0.2">
      <c r="A16" s="222">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6"/>
      <c r="BA16" s="216"/>
      <c r="BB16" s="216"/>
      <c r="BC16" s="216"/>
      <c r="BD16" s="216"/>
      <c r="BE16" s="217"/>
      <c r="BF16" s="217"/>
      <c r="BG16" s="217"/>
      <c r="BH16" s="217"/>
      <c r="BI16" s="217"/>
      <c r="BJ16" s="217"/>
      <c r="BK16" s="217"/>
      <c r="BL16" s="217"/>
      <c r="BM16" s="217"/>
      <c r="BN16" s="217"/>
      <c r="BO16" s="217"/>
      <c r="BP16" s="217"/>
      <c r="BQ16" s="222">
        <v>10</v>
      </c>
      <c r="BR16" s="223"/>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18"/>
    </row>
    <row r="17" spans="1:131" s="219" customFormat="1" ht="26.25" customHeight="1" x14ac:dyDescent="0.2">
      <c r="A17" s="222">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6"/>
      <c r="BA17" s="216"/>
      <c r="BB17" s="216"/>
      <c r="BC17" s="216"/>
      <c r="BD17" s="216"/>
      <c r="BE17" s="217"/>
      <c r="BF17" s="217"/>
      <c r="BG17" s="217"/>
      <c r="BH17" s="217"/>
      <c r="BI17" s="217"/>
      <c r="BJ17" s="217"/>
      <c r="BK17" s="217"/>
      <c r="BL17" s="217"/>
      <c r="BM17" s="217"/>
      <c r="BN17" s="217"/>
      <c r="BO17" s="217"/>
      <c r="BP17" s="217"/>
      <c r="BQ17" s="222">
        <v>11</v>
      </c>
      <c r="BR17" s="223"/>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18"/>
    </row>
    <row r="18" spans="1:131" s="219" customFormat="1" ht="26.25" customHeight="1" x14ac:dyDescent="0.2">
      <c r="A18" s="222">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6"/>
      <c r="BA18" s="216"/>
      <c r="BB18" s="216"/>
      <c r="BC18" s="216"/>
      <c r="BD18" s="216"/>
      <c r="BE18" s="217"/>
      <c r="BF18" s="217"/>
      <c r="BG18" s="217"/>
      <c r="BH18" s="217"/>
      <c r="BI18" s="217"/>
      <c r="BJ18" s="217"/>
      <c r="BK18" s="217"/>
      <c r="BL18" s="217"/>
      <c r="BM18" s="217"/>
      <c r="BN18" s="217"/>
      <c r="BO18" s="217"/>
      <c r="BP18" s="217"/>
      <c r="BQ18" s="222">
        <v>12</v>
      </c>
      <c r="BR18" s="223"/>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18"/>
    </row>
    <row r="19" spans="1:131" s="219" customFormat="1" ht="26.25" customHeight="1" x14ac:dyDescent="0.2">
      <c r="A19" s="222">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6"/>
      <c r="BA19" s="216"/>
      <c r="BB19" s="216"/>
      <c r="BC19" s="216"/>
      <c r="BD19" s="216"/>
      <c r="BE19" s="217"/>
      <c r="BF19" s="217"/>
      <c r="BG19" s="217"/>
      <c r="BH19" s="217"/>
      <c r="BI19" s="217"/>
      <c r="BJ19" s="217"/>
      <c r="BK19" s="217"/>
      <c r="BL19" s="217"/>
      <c r="BM19" s="217"/>
      <c r="BN19" s="217"/>
      <c r="BO19" s="217"/>
      <c r="BP19" s="217"/>
      <c r="BQ19" s="222">
        <v>13</v>
      </c>
      <c r="BR19" s="223"/>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18"/>
    </row>
    <row r="20" spans="1:131" s="219" customFormat="1" ht="26.25" customHeight="1" x14ac:dyDescent="0.2">
      <c r="A20" s="222">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6"/>
      <c r="BA20" s="216"/>
      <c r="BB20" s="216"/>
      <c r="BC20" s="216"/>
      <c r="BD20" s="216"/>
      <c r="BE20" s="217"/>
      <c r="BF20" s="217"/>
      <c r="BG20" s="217"/>
      <c r="BH20" s="217"/>
      <c r="BI20" s="217"/>
      <c r="BJ20" s="217"/>
      <c r="BK20" s="217"/>
      <c r="BL20" s="217"/>
      <c r="BM20" s="217"/>
      <c r="BN20" s="217"/>
      <c r="BO20" s="217"/>
      <c r="BP20" s="217"/>
      <c r="BQ20" s="222">
        <v>14</v>
      </c>
      <c r="BR20" s="223"/>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18"/>
    </row>
    <row r="21" spans="1:131" s="219" customFormat="1" ht="26.25" customHeight="1" thickBot="1" x14ac:dyDescent="0.25">
      <c r="A21" s="222">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6"/>
      <c r="BA21" s="216"/>
      <c r="BB21" s="216"/>
      <c r="BC21" s="216"/>
      <c r="BD21" s="216"/>
      <c r="BE21" s="217"/>
      <c r="BF21" s="217"/>
      <c r="BG21" s="217"/>
      <c r="BH21" s="217"/>
      <c r="BI21" s="217"/>
      <c r="BJ21" s="217"/>
      <c r="BK21" s="217"/>
      <c r="BL21" s="217"/>
      <c r="BM21" s="217"/>
      <c r="BN21" s="217"/>
      <c r="BO21" s="217"/>
      <c r="BP21" s="217"/>
      <c r="BQ21" s="222">
        <v>15</v>
      </c>
      <c r="BR21" s="223"/>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18"/>
    </row>
    <row r="22" spans="1:131" s="219" customFormat="1" ht="26.25" customHeight="1" x14ac:dyDescent="0.2">
      <c r="A22" s="222">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389</v>
      </c>
      <c r="BA22" s="1011"/>
      <c r="BB22" s="1011"/>
      <c r="BC22" s="1011"/>
      <c r="BD22" s="1012"/>
      <c r="BE22" s="217"/>
      <c r="BF22" s="217"/>
      <c r="BG22" s="217"/>
      <c r="BH22" s="217"/>
      <c r="BI22" s="217"/>
      <c r="BJ22" s="217"/>
      <c r="BK22" s="217"/>
      <c r="BL22" s="217"/>
      <c r="BM22" s="217"/>
      <c r="BN22" s="217"/>
      <c r="BO22" s="217"/>
      <c r="BP22" s="217"/>
      <c r="BQ22" s="222">
        <v>16</v>
      </c>
      <c r="BR22" s="223"/>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18"/>
    </row>
    <row r="23" spans="1:131" s="219" customFormat="1" ht="26.25" customHeight="1" thickBot="1" x14ac:dyDescent="0.25">
      <c r="A23" s="224" t="s">
        <v>390</v>
      </c>
      <c r="B23" s="928" t="s">
        <v>391</v>
      </c>
      <c r="C23" s="929"/>
      <c r="D23" s="929"/>
      <c r="E23" s="929"/>
      <c r="F23" s="929"/>
      <c r="G23" s="929"/>
      <c r="H23" s="929"/>
      <c r="I23" s="929"/>
      <c r="J23" s="929"/>
      <c r="K23" s="929"/>
      <c r="L23" s="929"/>
      <c r="M23" s="929"/>
      <c r="N23" s="929"/>
      <c r="O23" s="929"/>
      <c r="P23" s="939"/>
      <c r="Q23" s="1050">
        <v>19887</v>
      </c>
      <c r="R23" s="1044"/>
      <c r="S23" s="1044"/>
      <c r="T23" s="1044"/>
      <c r="U23" s="1044"/>
      <c r="V23" s="1044">
        <v>18600</v>
      </c>
      <c r="W23" s="1044"/>
      <c r="X23" s="1044"/>
      <c r="Y23" s="1044"/>
      <c r="Z23" s="1044"/>
      <c r="AA23" s="1044">
        <v>1287</v>
      </c>
      <c r="AB23" s="1044"/>
      <c r="AC23" s="1044"/>
      <c r="AD23" s="1044"/>
      <c r="AE23" s="1051"/>
      <c r="AF23" s="1052">
        <v>1097</v>
      </c>
      <c r="AG23" s="1044"/>
      <c r="AH23" s="1044"/>
      <c r="AI23" s="1044"/>
      <c r="AJ23" s="1053"/>
      <c r="AK23" s="1054"/>
      <c r="AL23" s="1055"/>
      <c r="AM23" s="1055"/>
      <c r="AN23" s="1055"/>
      <c r="AO23" s="1055"/>
      <c r="AP23" s="1044">
        <v>16993</v>
      </c>
      <c r="AQ23" s="1044"/>
      <c r="AR23" s="1044"/>
      <c r="AS23" s="1044"/>
      <c r="AT23" s="1044"/>
      <c r="AU23" s="1045"/>
      <c r="AV23" s="1045"/>
      <c r="AW23" s="1045"/>
      <c r="AX23" s="1045"/>
      <c r="AY23" s="1046"/>
      <c r="AZ23" s="1047" t="s">
        <v>597</v>
      </c>
      <c r="BA23" s="1048"/>
      <c r="BB23" s="1048"/>
      <c r="BC23" s="1048"/>
      <c r="BD23" s="1049"/>
      <c r="BE23" s="217"/>
      <c r="BF23" s="217"/>
      <c r="BG23" s="217"/>
      <c r="BH23" s="217"/>
      <c r="BI23" s="217"/>
      <c r="BJ23" s="217"/>
      <c r="BK23" s="217"/>
      <c r="BL23" s="217"/>
      <c r="BM23" s="217"/>
      <c r="BN23" s="217"/>
      <c r="BO23" s="217"/>
      <c r="BP23" s="217"/>
      <c r="BQ23" s="222">
        <v>17</v>
      </c>
      <c r="BR23" s="223"/>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18"/>
    </row>
    <row r="24" spans="1:131" s="219" customFormat="1" ht="26.25" customHeight="1" x14ac:dyDescent="0.2">
      <c r="A24" s="1043" t="s">
        <v>393</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6"/>
      <c r="BA24" s="216"/>
      <c r="BB24" s="216"/>
      <c r="BC24" s="216"/>
      <c r="BD24" s="216"/>
      <c r="BE24" s="217"/>
      <c r="BF24" s="217"/>
      <c r="BG24" s="217"/>
      <c r="BH24" s="217"/>
      <c r="BI24" s="217"/>
      <c r="BJ24" s="217"/>
      <c r="BK24" s="217"/>
      <c r="BL24" s="217"/>
      <c r="BM24" s="217"/>
      <c r="BN24" s="217"/>
      <c r="BO24" s="217"/>
      <c r="BP24" s="217"/>
      <c r="BQ24" s="222">
        <v>18</v>
      </c>
      <c r="BR24" s="223"/>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18"/>
    </row>
    <row r="25" spans="1:131" ht="26.25" customHeight="1" thickBot="1" x14ac:dyDescent="0.25">
      <c r="A25" s="1042" t="s">
        <v>394</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6"/>
      <c r="BK25" s="216"/>
      <c r="BL25" s="216"/>
      <c r="BM25" s="216"/>
      <c r="BN25" s="216"/>
      <c r="BO25" s="225"/>
      <c r="BP25" s="225"/>
      <c r="BQ25" s="222">
        <v>19</v>
      </c>
      <c r="BR25" s="223"/>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4"/>
    </row>
    <row r="26" spans="1:131" ht="26.25" customHeight="1" x14ac:dyDescent="0.2">
      <c r="A26" s="978" t="s">
        <v>371</v>
      </c>
      <c r="B26" s="979"/>
      <c r="C26" s="979"/>
      <c r="D26" s="979"/>
      <c r="E26" s="979"/>
      <c r="F26" s="979"/>
      <c r="G26" s="979"/>
      <c r="H26" s="979"/>
      <c r="I26" s="979"/>
      <c r="J26" s="979"/>
      <c r="K26" s="979"/>
      <c r="L26" s="979"/>
      <c r="M26" s="979"/>
      <c r="N26" s="979"/>
      <c r="O26" s="979"/>
      <c r="P26" s="980"/>
      <c r="Q26" s="984" t="s">
        <v>395</v>
      </c>
      <c r="R26" s="985"/>
      <c r="S26" s="985"/>
      <c r="T26" s="985"/>
      <c r="U26" s="986"/>
      <c r="V26" s="984" t="s">
        <v>396</v>
      </c>
      <c r="W26" s="985"/>
      <c r="X26" s="985"/>
      <c r="Y26" s="985"/>
      <c r="Z26" s="986"/>
      <c r="AA26" s="984" t="s">
        <v>397</v>
      </c>
      <c r="AB26" s="985"/>
      <c r="AC26" s="985"/>
      <c r="AD26" s="985"/>
      <c r="AE26" s="985"/>
      <c r="AF26" s="1038" t="s">
        <v>398</v>
      </c>
      <c r="AG26" s="991"/>
      <c r="AH26" s="991"/>
      <c r="AI26" s="991"/>
      <c r="AJ26" s="1039"/>
      <c r="AK26" s="985" t="s">
        <v>399</v>
      </c>
      <c r="AL26" s="985"/>
      <c r="AM26" s="985"/>
      <c r="AN26" s="985"/>
      <c r="AO26" s="986"/>
      <c r="AP26" s="984" t="s">
        <v>400</v>
      </c>
      <c r="AQ26" s="985"/>
      <c r="AR26" s="985"/>
      <c r="AS26" s="985"/>
      <c r="AT26" s="986"/>
      <c r="AU26" s="984" t="s">
        <v>401</v>
      </c>
      <c r="AV26" s="985"/>
      <c r="AW26" s="985"/>
      <c r="AX26" s="985"/>
      <c r="AY26" s="986"/>
      <c r="AZ26" s="984" t="s">
        <v>402</v>
      </c>
      <c r="BA26" s="985"/>
      <c r="BB26" s="985"/>
      <c r="BC26" s="985"/>
      <c r="BD26" s="986"/>
      <c r="BE26" s="984" t="s">
        <v>378</v>
      </c>
      <c r="BF26" s="985"/>
      <c r="BG26" s="985"/>
      <c r="BH26" s="985"/>
      <c r="BI26" s="998"/>
      <c r="BJ26" s="216"/>
      <c r="BK26" s="216"/>
      <c r="BL26" s="216"/>
      <c r="BM26" s="216"/>
      <c r="BN26" s="216"/>
      <c r="BO26" s="225"/>
      <c r="BP26" s="225"/>
      <c r="BQ26" s="222">
        <v>20</v>
      </c>
      <c r="BR26" s="223"/>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4"/>
    </row>
    <row r="27" spans="1:131" ht="26.25" customHeight="1" thickBot="1" x14ac:dyDescent="0.25">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6"/>
      <c r="BK27" s="216"/>
      <c r="BL27" s="216"/>
      <c r="BM27" s="216"/>
      <c r="BN27" s="216"/>
      <c r="BO27" s="225"/>
      <c r="BP27" s="225"/>
      <c r="BQ27" s="222">
        <v>21</v>
      </c>
      <c r="BR27" s="223"/>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4"/>
    </row>
    <row r="28" spans="1:131" ht="26.25" customHeight="1" thickTop="1" x14ac:dyDescent="0.2">
      <c r="A28" s="226">
        <v>1</v>
      </c>
      <c r="B28" s="1030" t="s">
        <v>403</v>
      </c>
      <c r="C28" s="1031"/>
      <c r="D28" s="1031"/>
      <c r="E28" s="1031"/>
      <c r="F28" s="1031"/>
      <c r="G28" s="1031"/>
      <c r="H28" s="1031"/>
      <c r="I28" s="1031"/>
      <c r="J28" s="1031"/>
      <c r="K28" s="1031"/>
      <c r="L28" s="1031"/>
      <c r="M28" s="1031"/>
      <c r="N28" s="1031"/>
      <c r="O28" s="1031"/>
      <c r="P28" s="1032"/>
      <c r="Q28" s="1033">
        <v>5448</v>
      </c>
      <c r="R28" s="1034"/>
      <c r="S28" s="1034"/>
      <c r="T28" s="1034"/>
      <c r="U28" s="1034"/>
      <c r="V28" s="1034">
        <v>5019</v>
      </c>
      <c r="W28" s="1034"/>
      <c r="X28" s="1034"/>
      <c r="Y28" s="1034"/>
      <c r="Z28" s="1034"/>
      <c r="AA28" s="1034">
        <v>429</v>
      </c>
      <c r="AB28" s="1034"/>
      <c r="AC28" s="1034"/>
      <c r="AD28" s="1034"/>
      <c r="AE28" s="1035"/>
      <c r="AF28" s="1036">
        <v>429</v>
      </c>
      <c r="AG28" s="1034"/>
      <c r="AH28" s="1034"/>
      <c r="AI28" s="1034"/>
      <c r="AJ28" s="1037"/>
      <c r="AK28" s="1025">
        <v>337</v>
      </c>
      <c r="AL28" s="1026"/>
      <c r="AM28" s="1026"/>
      <c r="AN28" s="1026"/>
      <c r="AO28" s="1026"/>
      <c r="AP28" s="1026" t="s">
        <v>596</v>
      </c>
      <c r="AQ28" s="1026"/>
      <c r="AR28" s="1026"/>
      <c r="AS28" s="1026"/>
      <c r="AT28" s="1026"/>
      <c r="AU28" s="1026" t="s">
        <v>596</v>
      </c>
      <c r="AV28" s="1026"/>
      <c r="AW28" s="1026"/>
      <c r="AX28" s="1026"/>
      <c r="AY28" s="1026"/>
      <c r="AZ28" s="1027"/>
      <c r="BA28" s="1027"/>
      <c r="BB28" s="1027"/>
      <c r="BC28" s="1027"/>
      <c r="BD28" s="1027"/>
      <c r="BE28" s="1028"/>
      <c r="BF28" s="1028"/>
      <c r="BG28" s="1028"/>
      <c r="BH28" s="1028"/>
      <c r="BI28" s="1029"/>
      <c r="BJ28" s="216"/>
      <c r="BK28" s="216"/>
      <c r="BL28" s="216"/>
      <c r="BM28" s="216"/>
      <c r="BN28" s="216"/>
      <c r="BO28" s="225"/>
      <c r="BP28" s="225"/>
      <c r="BQ28" s="222">
        <v>22</v>
      </c>
      <c r="BR28" s="223"/>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4"/>
    </row>
    <row r="29" spans="1:131" ht="26.25" customHeight="1" x14ac:dyDescent="0.2">
      <c r="A29" s="226">
        <v>2</v>
      </c>
      <c r="B29" s="1013" t="s">
        <v>404</v>
      </c>
      <c r="C29" s="1014"/>
      <c r="D29" s="1014"/>
      <c r="E29" s="1014"/>
      <c r="F29" s="1014"/>
      <c r="G29" s="1014"/>
      <c r="H29" s="1014"/>
      <c r="I29" s="1014"/>
      <c r="J29" s="1014"/>
      <c r="K29" s="1014"/>
      <c r="L29" s="1014"/>
      <c r="M29" s="1014"/>
      <c r="N29" s="1014"/>
      <c r="O29" s="1014"/>
      <c r="P29" s="1015"/>
      <c r="Q29" s="1021">
        <v>4439</v>
      </c>
      <c r="R29" s="1022"/>
      <c r="S29" s="1022"/>
      <c r="T29" s="1022"/>
      <c r="U29" s="1022"/>
      <c r="V29" s="1022">
        <v>4303</v>
      </c>
      <c r="W29" s="1022"/>
      <c r="X29" s="1022"/>
      <c r="Y29" s="1022"/>
      <c r="Z29" s="1022"/>
      <c r="AA29" s="1022">
        <v>136</v>
      </c>
      <c r="AB29" s="1022"/>
      <c r="AC29" s="1022"/>
      <c r="AD29" s="1022"/>
      <c r="AE29" s="1023"/>
      <c r="AF29" s="1018">
        <v>136</v>
      </c>
      <c r="AG29" s="1019"/>
      <c r="AH29" s="1019"/>
      <c r="AI29" s="1019"/>
      <c r="AJ29" s="1020"/>
      <c r="AK29" s="707">
        <v>612</v>
      </c>
      <c r="AL29" s="961"/>
      <c r="AM29" s="961"/>
      <c r="AN29" s="961"/>
      <c r="AO29" s="961"/>
      <c r="AP29" s="961" t="s">
        <v>596</v>
      </c>
      <c r="AQ29" s="961"/>
      <c r="AR29" s="961"/>
      <c r="AS29" s="961"/>
      <c r="AT29" s="961"/>
      <c r="AU29" s="961" t="s">
        <v>596</v>
      </c>
      <c r="AV29" s="961"/>
      <c r="AW29" s="961"/>
      <c r="AX29" s="961"/>
      <c r="AY29" s="961"/>
      <c r="AZ29" s="1024"/>
      <c r="BA29" s="1024"/>
      <c r="BB29" s="1024"/>
      <c r="BC29" s="1024"/>
      <c r="BD29" s="1024"/>
      <c r="BE29" s="962"/>
      <c r="BF29" s="962"/>
      <c r="BG29" s="962"/>
      <c r="BH29" s="962"/>
      <c r="BI29" s="963"/>
      <c r="BJ29" s="216"/>
      <c r="BK29" s="216"/>
      <c r="BL29" s="216"/>
      <c r="BM29" s="216"/>
      <c r="BN29" s="216"/>
      <c r="BO29" s="225"/>
      <c r="BP29" s="225"/>
      <c r="BQ29" s="222">
        <v>23</v>
      </c>
      <c r="BR29" s="223"/>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4"/>
    </row>
    <row r="30" spans="1:131" ht="26.25" customHeight="1" x14ac:dyDescent="0.2">
      <c r="A30" s="226">
        <v>3</v>
      </c>
      <c r="B30" s="1013" t="s">
        <v>405</v>
      </c>
      <c r="C30" s="1014"/>
      <c r="D30" s="1014"/>
      <c r="E30" s="1014"/>
      <c r="F30" s="1014"/>
      <c r="G30" s="1014"/>
      <c r="H30" s="1014"/>
      <c r="I30" s="1014"/>
      <c r="J30" s="1014"/>
      <c r="K30" s="1014"/>
      <c r="L30" s="1014"/>
      <c r="M30" s="1014"/>
      <c r="N30" s="1014"/>
      <c r="O30" s="1014"/>
      <c r="P30" s="1015"/>
      <c r="Q30" s="1021">
        <v>610</v>
      </c>
      <c r="R30" s="1022"/>
      <c r="S30" s="1022"/>
      <c r="T30" s="1022"/>
      <c r="U30" s="1022"/>
      <c r="V30" s="1022">
        <v>608</v>
      </c>
      <c r="W30" s="1022"/>
      <c r="X30" s="1022"/>
      <c r="Y30" s="1022"/>
      <c r="Z30" s="1022"/>
      <c r="AA30" s="1022">
        <v>1</v>
      </c>
      <c r="AB30" s="1022"/>
      <c r="AC30" s="1022"/>
      <c r="AD30" s="1022"/>
      <c r="AE30" s="1023"/>
      <c r="AF30" s="1018">
        <v>1</v>
      </c>
      <c r="AG30" s="1019"/>
      <c r="AH30" s="1019"/>
      <c r="AI30" s="1019"/>
      <c r="AJ30" s="1020"/>
      <c r="AK30" s="707">
        <v>147</v>
      </c>
      <c r="AL30" s="961"/>
      <c r="AM30" s="961"/>
      <c r="AN30" s="961"/>
      <c r="AO30" s="961"/>
      <c r="AP30" s="961" t="s">
        <v>596</v>
      </c>
      <c r="AQ30" s="961"/>
      <c r="AR30" s="961"/>
      <c r="AS30" s="961"/>
      <c r="AT30" s="961"/>
      <c r="AU30" s="961" t="s">
        <v>596</v>
      </c>
      <c r="AV30" s="961"/>
      <c r="AW30" s="961"/>
      <c r="AX30" s="961"/>
      <c r="AY30" s="961"/>
      <c r="AZ30" s="1024"/>
      <c r="BA30" s="1024"/>
      <c r="BB30" s="1024"/>
      <c r="BC30" s="1024"/>
      <c r="BD30" s="1024"/>
      <c r="BE30" s="962"/>
      <c r="BF30" s="962"/>
      <c r="BG30" s="962"/>
      <c r="BH30" s="962"/>
      <c r="BI30" s="963"/>
      <c r="BJ30" s="216"/>
      <c r="BK30" s="216"/>
      <c r="BL30" s="216"/>
      <c r="BM30" s="216"/>
      <c r="BN30" s="216"/>
      <c r="BO30" s="225"/>
      <c r="BP30" s="225"/>
      <c r="BQ30" s="222">
        <v>24</v>
      </c>
      <c r="BR30" s="223"/>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4"/>
    </row>
    <row r="31" spans="1:131" ht="26.25" customHeight="1" x14ac:dyDescent="0.2">
      <c r="A31" s="226">
        <v>4</v>
      </c>
      <c r="B31" s="1013" t="s">
        <v>406</v>
      </c>
      <c r="C31" s="1014"/>
      <c r="D31" s="1014"/>
      <c r="E31" s="1014"/>
      <c r="F31" s="1014"/>
      <c r="G31" s="1014"/>
      <c r="H31" s="1014"/>
      <c r="I31" s="1014"/>
      <c r="J31" s="1014"/>
      <c r="K31" s="1014"/>
      <c r="L31" s="1014"/>
      <c r="M31" s="1014"/>
      <c r="N31" s="1014"/>
      <c r="O31" s="1014"/>
      <c r="P31" s="1015"/>
      <c r="Q31" s="1021">
        <v>1194</v>
      </c>
      <c r="R31" s="1022"/>
      <c r="S31" s="1022"/>
      <c r="T31" s="1022"/>
      <c r="U31" s="1022"/>
      <c r="V31" s="1022">
        <v>1498</v>
      </c>
      <c r="W31" s="1022"/>
      <c r="X31" s="1022"/>
      <c r="Y31" s="1022"/>
      <c r="Z31" s="1022"/>
      <c r="AA31" s="1022">
        <v>-304</v>
      </c>
      <c r="AB31" s="1022"/>
      <c r="AC31" s="1022"/>
      <c r="AD31" s="1022"/>
      <c r="AE31" s="1023"/>
      <c r="AF31" s="1018">
        <v>793</v>
      </c>
      <c r="AG31" s="1019"/>
      <c r="AH31" s="1019"/>
      <c r="AI31" s="1019"/>
      <c r="AJ31" s="1020"/>
      <c r="AK31" s="707">
        <v>110</v>
      </c>
      <c r="AL31" s="961"/>
      <c r="AM31" s="961"/>
      <c r="AN31" s="961"/>
      <c r="AO31" s="961"/>
      <c r="AP31" s="961">
        <v>2116</v>
      </c>
      <c r="AQ31" s="961"/>
      <c r="AR31" s="961"/>
      <c r="AS31" s="961"/>
      <c r="AT31" s="961"/>
      <c r="AU31" s="961">
        <v>1551</v>
      </c>
      <c r="AV31" s="961"/>
      <c r="AW31" s="961"/>
      <c r="AX31" s="961"/>
      <c r="AY31" s="961"/>
      <c r="AZ31" s="1024" t="s">
        <v>596</v>
      </c>
      <c r="BA31" s="1024"/>
      <c r="BB31" s="1024"/>
      <c r="BC31" s="1024"/>
      <c r="BD31" s="1024"/>
      <c r="BE31" s="962" t="s">
        <v>407</v>
      </c>
      <c r="BF31" s="962"/>
      <c r="BG31" s="962"/>
      <c r="BH31" s="962"/>
      <c r="BI31" s="963"/>
      <c r="BJ31" s="216"/>
      <c r="BK31" s="216"/>
      <c r="BL31" s="216"/>
      <c r="BM31" s="216"/>
      <c r="BN31" s="216"/>
      <c r="BO31" s="225"/>
      <c r="BP31" s="225"/>
      <c r="BQ31" s="222">
        <v>25</v>
      </c>
      <c r="BR31" s="223"/>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4"/>
    </row>
    <row r="32" spans="1:131" ht="26.25" customHeight="1" x14ac:dyDescent="0.2">
      <c r="A32" s="226">
        <v>5</v>
      </c>
      <c r="B32" s="1013"/>
      <c r="C32" s="1014"/>
      <c r="D32" s="1014"/>
      <c r="E32" s="1014"/>
      <c r="F32" s="1014"/>
      <c r="G32" s="1014"/>
      <c r="H32" s="1014"/>
      <c r="I32" s="1014"/>
      <c r="J32" s="1014"/>
      <c r="K32" s="1014"/>
      <c r="L32" s="1014"/>
      <c r="M32" s="1014"/>
      <c r="N32" s="1014"/>
      <c r="O32" s="1014"/>
      <c r="P32" s="1015"/>
      <c r="Q32" s="1021"/>
      <c r="R32" s="1022"/>
      <c r="S32" s="1022"/>
      <c r="T32" s="1022"/>
      <c r="U32" s="1022"/>
      <c r="V32" s="1022"/>
      <c r="W32" s="1022"/>
      <c r="X32" s="1022"/>
      <c r="Y32" s="1022"/>
      <c r="Z32" s="1022"/>
      <c r="AA32" s="1022"/>
      <c r="AB32" s="1022"/>
      <c r="AC32" s="1022"/>
      <c r="AD32" s="1022"/>
      <c r="AE32" s="1023"/>
      <c r="AF32" s="1018"/>
      <c r="AG32" s="1019"/>
      <c r="AH32" s="1019"/>
      <c r="AI32" s="1019"/>
      <c r="AJ32" s="1020"/>
      <c r="AK32" s="707"/>
      <c r="AL32" s="961"/>
      <c r="AM32" s="961"/>
      <c r="AN32" s="961"/>
      <c r="AO32" s="961"/>
      <c r="AP32" s="961"/>
      <c r="AQ32" s="961"/>
      <c r="AR32" s="961"/>
      <c r="AS32" s="961"/>
      <c r="AT32" s="961"/>
      <c r="AU32" s="961"/>
      <c r="AV32" s="961"/>
      <c r="AW32" s="961"/>
      <c r="AX32" s="961"/>
      <c r="AY32" s="961"/>
      <c r="AZ32" s="1024"/>
      <c r="BA32" s="1024"/>
      <c r="BB32" s="1024"/>
      <c r="BC32" s="1024"/>
      <c r="BD32" s="1024"/>
      <c r="BE32" s="962"/>
      <c r="BF32" s="962"/>
      <c r="BG32" s="962"/>
      <c r="BH32" s="962"/>
      <c r="BI32" s="963"/>
      <c r="BJ32" s="216"/>
      <c r="BK32" s="216"/>
      <c r="BL32" s="216"/>
      <c r="BM32" s="216"/>
      <c r="BN32" s="216"/>
      <c r="BO32" s="225"/>
      <c r="BP32" s="225"/>
      <c r="BQ32" s="222">
        <v>26</v>
      </c>
      <c r="BR32" s="223"/>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4"/>
    </row>
    <row r="33" spans="1:131" ht="26.25" customHeight="1" x14ac:dyDescent="0.2">
      <c r="A33" s="226">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707"/>
      <c r="AL33" s="961"/>
      <c r="AM33" s="961"/>
      <c r="AN33" s="961"/>
      <c r="AO33" s="961"/>
      <c r="AP33" s="961"/>
      <c r="AQ33" s="961"/>
      <c r="AR33" s="961"/>
      <c r="AS33" s="961"/>
      <c r="AT33" s="961"/>
      <c r="AU33" s="961"/>
      <c r="AV33" s="961"/>
      <c r="AW33" s="961"/>
      <c r="AX33" s="961"/>
      <c r="AY33" s="961"/>
      <c r="AZ33" s="1024"/>
      <c r="BA33" s="1024"/>
      <c r="BB33" s="1024"/>
      <c r="BC33" s="1024"/>
      <c r="BD33" s="1024"/>
      <c r="BE33" s="962"/>
      <c r="BF33" s="962"/>
      <c r="BG33" s="962"/>
      <c r="BH33" s="962"/>
      <c r="BI33" s="963"/>
      <c r="BJ33" s="216"/>
      <c r="BK33" s="216"/>
      <c r="BL33" s="216"/>
      <c r="BM33" s="216"/>
      <c r="BN33" s="216"/>
      <c r="BO33" s="225"/>
      <c r="BP33" s="225"/>
      <c r="BQ33" s="222">
        <v>27</v>
      </c>
      <c r="BR33" s="223"/>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4"/>
    </row>
    <row r="34" spans="1:131" ht="26.25" customHeight="1" x14ac:dyDescent="0.2">
      <c r="A34" s="226">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707"/>
      <c r="AL34" s="961"/>
      <c r="AM34" s="961"/>
      <c r="AN34" s="961"/>
      <c r="AO34" s="961"/>
      <c r="AP34" s="961"/>
      <c r="AQ34" s="961"/>
      <c r="AR34" s="961"/>
      <c r="AS34" s="961"/>
      <c r="AT34" s="961"/>
      <c r="AU34" s="961"/>
      <c r="AV34" s="961"/>
      <c r="AW34" s="961"/>
      <c r="AX34" s="961"/>
      <c r="AY34" s="961"/>
      <c r="AZ34" s="1024"/>
      <c r="BA34" s="1024"/>
      <c r="BB34" s="1024"/>
      <c r="BC34" s="1024"/>
      <c r="BD34" s="1024"/>
      <c r="BE34" s="962"/>
      <c r="BF34" s="962"/>
      <c r="BG34" s="962"/>
      <c r="BH34" s="962"/>
      <c r="BI34" s="963"/>
      <c r="BJ34" s="216"/>
      <c r="BK34" s="216"/>
      <c r="BL34" s="216"/>
      <c r="BM34" s="216"/>
      <c r="BN34" s="216"/>
      <c r="BO34" s="225"/>
      <c r="BP34" s="225"/>
      <c r="BQ34" s="222">
        <v>28</v>
      </c>
      <c r="BR34" s="223"/>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4"/>
    </row>
    <row r="35" spans="1:131" ht="26.25" customHeight="1" x14ac:dyDescent="0.2">
      <c r="A35" s="226">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707"/>
      <c r="AL35" s="961"/>
      <c r="AM35" s="961"/>
      <c r="AN35" s="961"/>
      <c r="AO35" s="961"/>
      <c r="AP35" s="961"/>
      <c r="AQ35" s="961"/>
      <c r="AR35" s="961"/>
      <c r="AS35" s="961"/>
      <c r="AT35" s="961"/>
      <c r="AU35" s="961"/>
      <c r="AV35" s="961"/>
      <c r="AW35" s="961"/>
      <c r="AX35" s="961"/>
      <c r="AY35" s="961"/>
      <c r="AZ35" s="1024"/>
      <c r="BA35" s="1024"/>
      <c r="BB35" s="1024"/>
      <c r="BC35" s="1024"/>
      <c r="BD35" s="1024"/>
      <c r="BE35" s="962"/>
      <c r="BF35" s="962"/>
      <c r="BG35" s="962"/>
      <c r="BH35" s="962"/>
      <c r="BI35" s="963"/>
      <c r="BJ35" s="216"/>
      <c r="BK35" s="216"/>
      <c r="BL35" s="216"/>
      <c r="BM35" s="216"/>
      <c r="BN35" s="216"/>
      <c r="BO35" s="225"/>
      <c r="BP35" s="225"/>
      <c r="BQ35" s="222">
        <v>29</v>
      </c>
      <c r="BR35" s="223"/>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4"/>
    </row>
    <row r="36" spans="1:131" ht="26.25" customHeight="1" x14ac:dyDescent="0.2">
      <c r="A36" s="226">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707"/>
      <c r="AL36" s="961"/>
      <c r="AM36" s="961"/>
      <c r="AN36" s="961"/>
      <c r="AO36" s="961"/>
      <c r="AP36" s="961"/>
      <c r="AQ36" s="961"/>
      <c r="AR36" s="961"/>
      <c r="AS36" s="961"/>
      <c r="AT36" s="961"/>
      <c r="AU36" s="961"/>
      <c r="AV36" s="961"/>
      <c r="AW36" s="961"/>
      <c r="AX36" s="961"/>
      <c r="AY36" s="961"/>
      <c r="AZ36" s="1024"/>
      <c r="BA36" s="1024"/>
      <c r="BB36" s="1024"/>
      <c r="BC36" s="1024"/>
      <c r="BD36" s="1024"/>
      <c r="BE36" s="962"/>
      <c r="BF36" s="962"/>
      <c r="BG36" s="962"/>
      <c r="BH36" s="962"/>
      <c r="BI36" s="963"/>
      <c r="BJ36" s="216"/>
      <c r="BK36" s="216"/>
      <c r="BL36" s="216"/>
      <c r="BM36" s="216"/>
      <c r="BN36" s="216"/>
      <c r="BO36" s="225"/>
      <c r="BP36" s="225"/>
      <c r="BQ36" s="222">
        <v>30</v>
      </c>
      <c r="BR36" s="223"/>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4"/>
    </row>
    <row r="37" spans="1:131" ht="26.25" customHeight="1" x14ac:dyDescent="0.2">
      <c r="A37" s="226">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707"/>
      <c r="AL37" s="961"/>
      <c r="AM37" s="961"/>
      <c r="AN37" s="961"/>
      <c r="AO37" s="961"/>
      <c r="AP37" s="961"/>
      <c r="AQ37" s="961"/>
      <c r="AR37" s="961"/>
      <c r="AS37" s="961"/>
      <c r="AT37" s="961"/>
      <c r="AU37" s="961"/>
      <c r="AV37" s="961"/>
      <c r="AW37" s="961"/>
      <c r="AX37" s="961"/>
      <c r="AY37" s="961"/>
      <c r="AZ37" s="1024"/>
      <c r="BA37" s="1024"/>
      <c r="BB37" s="1024"/>
      <c r="BC37" s="1024"/>
      <c r="BD37" s="1024"/>
      <c r="BE37" s="962"/>
      <c r="BF37" s="962"/>
      <c r="BG37" s="962"/>
      <c r="BH37" s="962"/>
      <c r="BI37" s="963"/>
      <c r="BJ37" s="216"/>
      <c r="BK37" s="216"/>
      <c r="BL37" s="216"/>
      <c r="BM37" s="216"/>
      <c r="BN37" s="216"/>
      <c r="BO37" s="225"/>
      <c r="BP37" s="225"/>
      <c r="BQ37" s="222">
        <v>31</v>
      </c>
      <c r="BR37" s="223"/>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4"/>
    </row>
    <row r="38" spans="1:131" ht="26.25" customHeight="1" x14ac:dyDescent="0.2">
      <c r="A38" s="226">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707"/>
      <c r="AL38" s="961"/>
      <c r="AM38" s="961"/>
      <c r="AN38" s="961"/>
      <c r="AO38" s="961"/>
      <c r="AP38" s="961"/>
      <c r="AQ38" s="961"/>
      <c r="AR38" s="961"/>
      <c r="AS38" s="961"/>
      <c r="AT38" s="961"/>
      <c r="AU38" s="961"/>
      <c r="AV38" s="961"/>
      <c r="AW38" s="961"/>
      <c r="AX38" s="961"/>
      <c r="AY38" s="961"/>
      <c r="AZ38" s="1024"/>
      <c r="BA38" s="1024"/>
      <c r="BB38" s="1024"/>
      <c r="BC38" s="1024"/>
      <c r="BD38" s="1024"/>
      <c r="BE38" s="962"/>
      <c r="BF38" s="962"/>
      <c r="BG38" s="962"/>
      <c r="BH38" s="962"/>
      <c r="BI38" s="963"/>
      <c r="BJ38" s="216"/>
      <c r="BK38" s="216"/>
      <c r="BL38" s="216"/>
      <c r="BM38" s="216"/>
      <c r="BN38" s="216"/>
      <c r="BO38" s="225"/>
      <c r="BP38" s="225"/>
      <c r="BQ38" s="222">
        <v>32</v>
      </c>
      <c r="BR38" s="223"/>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4"/>
    </row>
    <row r="39" spans="1:131" ht="26.25" customHeight="1" x14ac:dyDescent="0.2">
      <c r="A39" s="226">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707"/>
      <c r="AL39" s="961"/>
      <c r="AM39" s="961"/>
      <c r="AN39" s="961"/>
      <c r="AO39" s="961"/>
      <c r="AP39" s="961"/>
      <c r="AQ39" s="961"/>
      <c r="AR39" s="961"/>
      <c r="AS39" s="961"/>
      <c r="AT39" s="961"/>
      <c r="AU39" s="961"/>
      <c r="AV39" s="961"/>
      <c r="AW39" s="961"/>
      <c r="AX39" s="961"/>
      <c r="AY39" s="961"/>
      <c r="AZ39" s="1024"/>
      <c r="BA39" s="1024"/>
      <c r="BB39" s="1024"/>
      <c r="BC39" s="1024"/>
      <c r="BD39" s="1024"/>
      <c r="BE39" s="962"/>
      <c r="BF39" s="962"/>
      <c r="BG39" s="962"/>
      <c r="BH39" s="962"/>
      <c r="BI39" s="963"/>
      <c r="BJ39" s="216"/>
      <c r="BK39" s="216"/>
      <c r="BL39" s="216"/>
      <c r="BM39" s="216"/>
      <c r="BN39" s="216"/>
      <c r="BO39" s="225"/>
      <c r="BP39" s="225"/>
      <c r="BQ39" s="222">
        <v>33</v>
      </c>
      <c r="BR39" s="223"/>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4"/>
    </row>
    <row r="40" spans="1:131" ht="26.25" customHeight="1" x14ac:dyDescent="0.2">
      <c r="A40" s="222">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707"/>
      <c r="AL40" s="961"/>
      <c r="AM40" s="961"/>
      <c r="AN40" s="961"/>
      <c r="AO40" s="961"/>
      <c r="AP40" s="961"/>
      <c r="AQ40" s="961"/>
      <c r="AR40" s="961"/>
      <c r="AS40" s="961"/>
      <c r="AT40" s="961"/>
      <c r="AU40" s="961"/>
      <c r="AV40" s="961"/>
      <c r="AW40" s="961"/>
      <c r="AX40" s="961"/>
      <c r="AY40" s="961"/>
      <c r="AZ40" s="1024"/>
      <c r="BA40" s="1024"/>
      <c r="BB40" s="1024"/>
      <c r="BC40" s="1024"/>
      <c r="BD40" s="1024"/>
      <c r="BE40" s="962"/>
      <c r="BF40" s="962"/>
      <c r="BG40" s="962"/>
      <c r="BH40" s="962"/>
      <c r="BI40" s="963"/>
      <c r="BJ40" s="216"/>
      <c r="BK40" s="216"/>
      <c r="BL40" s="216"/>
      <c r="BM40" s="216"/>
      <c r="BN40" s="216"/>
      <c r="BO40" s="225"/>
      <c r="BP40" s="225"/>
      <c r="BQ40" s="222">
        <v>34</v>
      </c>
      <c r="BR40" s="223"/>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4"/>
    </row>
    <row r="41" spans="1:131" ht="26.25" customHeight="1" x14ac:dyDescent="0.2">
      <c r="A41" s="222">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707"/>
      <c r="AL41" s="961"/>
      <c r="AM41" s="961"/>
      <c r="AN41" s="961"/>
      <c r="AO41" s="961"/>
      <c r="AP41" s="961"/>
      <c r="AQ41" s="961"/>
      <c r="AR41" s="961"/>
      <c r="AS41" s="961"/>
      <c r="AT41" s="961"/>
      <c r="AU41" s="961"/>
      <c r="AV41" s="961"/>
      <c r="AW41" s="961"/>
      <c r="AX41" s="961"/>
      <c r="AY41" s="961"/>
      <c r="AZ41" s="1024"/>
      <c r="BA41" s="1024"/>
      <c r="BB41" s="1024"/>
      <c r="BC41" s="1024"/>
      <c r="BD41" s="1024"/>
      <c r="BE41" s="962"/>
      <c r="BF41" s="962"/>
      <c r="BG41" s="962"/>
      <c r="BH41" s="962"/>
      <c r="BI41" s="963"/>
      <c r="BJ41" s="216"/>
      <c r="BK41" s="216"/>
      <c r="BL41" s="216"/>
      <c r="BM41" s="216"/>
      <c r="BN41" s="216"/>
      <c r="BO41" s="225"/>
      <c r="BP41" s="225"/>
      <c r="BQ41" s="222">
        <v>35</v>
      </c>
      <c r="BR41" s="223"/>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4"/>
    </row>
    <row r="42" spans="1:131" ht="26.25" customHeight="1" x14ac:dyDescent="0.2">
      <c r="A42" s="222">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707"/>
      <c r="AL42" s="961"/>
      <c r="AM42" s="961"/>
      <c r="AN42" s="961"/>
      <c r="AO42" s="961"/>
      <c r="AP42" s="961"/>
      <c r="AQ42" s="961"/>
      <c r="AR42" s="961"/>
      <c r="AS42" s="961"/>
      <c r="AT42" s="961"/>
      <c r="AU42" s="961"/>
      <c r="AV42" s="961"/>
      <c r="AW42" s="961"/>
      <c r="AX42" s="961"/>
      <c r="AY42" s="961"/>
      <c r="AZ42" s="1024"/>
      <c r="BA42" s="1024"/>
      <c r="BB42" s="1024"/>
      <c r="BC42" s="1024"/>
      <c r="BD42" s="1024"/>
      <c r="BE42" s="962"/>
      <c r="BF42" s="962"/>
      <c r="BG42" s="962"/>
      <c r="BH42" s="962"/>
      <c r="BI42" s="963"/>
      <c r="BJ42" s="216"/>
      <c r="BK42" s="216"/>
      <c r="BL42" s="216"/>
      <c r="BM42" s="216"/>
      <c r="BN42" s="216"/>
      <c r="BO42" s="225"/>
      <c r="BP42" s="225"/>
      <c r="BQ42" s="222">
        <v>36</v>
      </c>
      <c r="BR42" s="223"/>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4"/>
    </row>
    <row r="43" spans="1:131" ht="26.25" customHeight="1" x14ac:dyDescent="0.2">
      <c r="A43" s="222">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707"/>
      <c r="AL43" s="961"/>
      <c r="AM43" s="961"/>
      <c r="AN43" s="961"/>
      <c r="AO43" s="961"/>
      <c r="AP43" s="961"/>
      <c r="AQ43" s="961"/>
      <c r="AR43" s="961"/>
      <c r="AS43" s="961"/>
      <c r="AT43" s="961"/>
      <c r="AU43" s="961"/>
      <c r="AV43" s="961"/>
      <c r="AW43" s="961"/>
      <c r="AX43" s="961"/>
      <c r="AY43" s="961"/>
      <c r="AZ43" s="1024"/>
      <c r="BA43" s="1024"/>
      <c r="BB43" s="1024"/>
      <c r="BC43" s="1024"/>
      <c r="BD43" s="1024"/>
      <c r="BE43" s="962"/>
      <c r="BF43" s="962"/>
      <c r="BG43" s="962"/>
      <c r="BH43" s="962"/>
      <c r="BI43" s="963"/>
      <c r="BJ43" s="216"/>
      <c r="BK43" s="216"/>
      <c r="BL43" s="216"/>
      <c r="BM43" s="216"/>
      <c r="BN43" s="216"/>
      <c r="BO43" s="225"/>
      <c r="BP43" s="225"/>
      <c r="BQ43" s="222">
        <v>37</v>
      </c>
      <c r="BR43" s="223"/>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4"/>
    </row>
    <row r="44" spans="1:131" ht="26.25" customHeight="1" x14ac:dyDescent="0.2">
      <c r="A44" s="222">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707"/>
      <c r="AL44" s="961"/>
      <c r="AM44" s="961"/>
      <c r="AN44" s="961"/>
      <c r="AO44" s="961"/>
      <c r="AP44" s="961"/>
      <c r="AQ44" s="961"/>
      <c r="AR44" s="961"/>
      <c r="AS44" s="961"/>
      <c r="AT44" s="961"/>
      <c r="AU44" s="961"/>
      <c r="AV44" s="961"/>
      <c r="AW44" s="961"/>
      <c r="AX44" s="961"/>
      <c r="AY44" s="961"/>
      <c r="AZ44" s="1024"/>
      <c r="BA44" s="1024"/>
      <c r="BB44" s="1024"/>
      <c r="BC44" s="1024"/>
      <c r="BD44" s="1024"/>
      <c r="BE44" s="962"/>
      <c r="BF44" s="962"/>
      <c r="BG44" s="962"/>
      <c r="BH44" s="962"/>
      <c r="BI44" s="963"/>
      <c r="BJ44" s="216"/>
      <c r="BK44" s="216"/>
      <c r="BL44" s="216"/>
      <c r="BM44" s="216"/>
      <c r="BN44" s="216"/>
      <c r="BO44" s="225"/>
      <c r="BP44" s="225"/>
      <c r="BQ44" s="222">
        <v>38</v>
      </c>
      <c r="BR44" s="223"/>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4"/>
    </row>
    <row r="45" spans="1:131" ht="26.25" customHeight="1" x14ac:dyDescent="0.2">
      <c r="A45" s="222">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707"/>
      <c r="AL45" s="961"/>
      <c r="AM45" s="961"/>
      <c r="AN45" s="961"/>
      <c r="AO45" s="961"/>
      <c r="AP45" s="961"/>
      <c r="AQ45" s="961"/>
      <c r="AR45" s="961"/>
      <c r="AS45" s="961"/>
      <c r="AT45" s="961"/>
      <c r="AU45" s="961"/>
      <c r="AV45" s="961"/>
      <c r="AW45" s="961"/>
      <c r="AX45" s="961"/>
      <c r="AY45" s="961"/>
      <c r="AZ45" s="1024"/>
      <c r="BA45" s="1024"/>
      <c r="BB45" s="1024"/>
      <c r="BC45" s="1024"/>
      <c r="BD45" s="1024"/>
      <c r="BE45" s="962"/>
      <c r="BF45" s="962"/>
      <c r="BG45" s="962"/>
      <c r="BH45" s="962"/>
      <c r="BI45" s="963"/>
      <c r="BJ45" s="216"/>
      <c r="BK45" s="216"/>
      <c r="BL45" s="216"/>
      <c r="BM45" s="216"/>
      <c r="BN45" s="216"/>
      <c r="BO45" s="225"/>
      <c r="BP45" s="225"/>
      <c r="BQ45" s="222">
        <v>39</v>
      </c>
      <c r="BR45" s="223"/>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4"/>
    </row>
    <row r="46" spans="1:131" ht="26.25" customHeight="1" x14ac:dyDescent="0.2">
      <c r="A46" s="222">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707"/>
      <c r="AL46" s="961"/>
      <c r="AM46" s="961"/>
      <c r="AN46" s="961"/>
      <c r="AO46" s="961"/>
      <c r="AP46" s="961"/>
      <c r="AQ46" s="961"/>
      <c r="AR46" s="961"/>
      <c r="AS46" s="961"/>
      <c r="AT46" s="961"/>
      <c r="AU46" s="961"/>
      <c r="AV46" s="961"/>
      <c r="AW46" s="961"/>
      <c r="AX46" s="961"/>
      <c r="AY46" s="961"/>
      <c r="AZ46" s="1024"/>
      <c r="BA46" s="1024"/>
      <c r="BB46" s="1024"/>
      <c r="BC46" s="1024"/>
      <c r="BD46" s="1024"/>
      <c r="BE46" s="962"/>
      <c r="BF46" s="962"/>
      <c r="BG46" s="962"/>
      <c r="BH46" s="962"/>
      <c r="BI46" s="963"/>
      <c r="BJ46" s="216"/>
      <c r="BK46" s="216"/>
      <c r="BL46" s="216"/>
      <c r="BM46" s="216"/>
      <c r="BN46" s="216"/>
      <c r="BO46" s="225"/>
      <c r="BP46" s="225"/>
      <c r="BQ46" s="222">
        <v>40</v>
      </c>
      <c r="BR46" s="223"/>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4"/>
    </row>
    <row r="47" spans="1:131" ht="26.25" customHeight="1" x14ac:dyDescent="0.2">
      <c r="A47" s="222">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707"/>
      <c r="AL47" s="961"/>
      <c r="AM47" s="961"/>
      <c r="AN47" s="961"/>
      <c r="AO47" s="961"/>
      <c r="AP47" s="961"/>
      <c r="AQ47" s="961"/>
      <c r="AR47" s="961"/>
      <c r="AS47" s="961"/>
      <c r="AT47" s="961"/>
      <c r="AU47" s="961"/>
      <c r="AV47" s="961"/>
      <c r="AW47" s="961"/>
      <c r="AX47" s="961"/>
      <c r="AY47" s="961"/>
      <c r="AZ47" s="1024"/>
      <c r="BA47" s="1024"/>
      <c r="BB47" s="1024"/>
      <c r="BC47" s="1024"/>
      <c r="BD47" s="1024"/>
      <c r="BE47" s="962"/>
      <c r="BF47" s="962"/>
      <c r="BG47" s="962"/>
      <c r="BH47" s="962"/>
      <c r="BI47" s="963"/>
      <c r="BJ47" s="216"/>
      <c r="BK47" s="216"/>
      <c r="BL47" s="216"/>
      <c r="BM47" s="216"/>
      <c r="BN47" s="216"/>
      <c r="BO47" s="225"/>
      <c r="BP47" s="225"/>
      <c r="BQ47" s="222">
        <v>41</v>
      </c>
      <c r="BR47" s="223"/>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4"/>
    </row>
    <row r="48" spans="1:131" ht="26.25" customHeight="1" x14ac:dyDescent="0.2">
      <c r="A48" s="222">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707"/>
      <c r="AL48" s="961"/>
      <c r="AM48" s="961"/>
      <c r="AN48" s="961"/>
      <c r="AO48" s="961"/>
      <c r="AP48" s="961"/>
      <c r="AQ48" s="961"/>
      <c r="AR48" s="961"/>
      <c r="AS48" s="961"/>
      <c r="AT48" s="961"/>
      <c r="AU48" s="961"/>
      <c r="AV48" s="961"/>
      <c r="AW48" s="961"/>
      <c r="AX48" s="961"/>
      <c r="AY48" s="961"/>
      <c r="AZ48" s="1024"/>
      <c r="BA48" s="1024"/>
      <c r="BB48" s="1024"/>
      <c r="BC48" s="1024"/>
      <c r="BD48" s="1024"/>
      <c r="BE48" s="962"/>
      <c r="BF48" s="962"/>
      <c r="BG48" s="962"/>
      <c r="BH48" s="962"/>
      <c r="BI48" s="963"/>
      <c r="BJ48" s="216"/>
      <c r="BK48" s="216"/>
      <c r="BL48" s="216"/>
      <c r="BM48" s="216"/>
      <c r="BN48" s="216"/>
      <c r="BO48" s="225"/>
      <c r="BP48" s="225"/>
      <c r="BQ48" s="222">
        <v>42</v>
      </c>
      <c r="BR48" s="223"/>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4"/>
    </row>
    <row r="49" spans="1:131" ht="26.25" customHeight="1" x14ac:dyDescent="0.2">
      <c r="A49" s="222">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707"/>
      <c r="AL49" s="961"/>
      <c r="AM49" s="961"/>
      <c r="AN49" s="961"/>
      <c r="AO49" s="961"/>
      <c r="AP49" s="961"/>
      <c r="AQ49" s="961"/>
      <c r="AR49" s="961"/>
      <c r="AS49" s="961"/>
      <c r="AT49" s="961"/>
      <c r="AU49" s="961"/>
      <c r="AV49" s="961"/>
      <c r="AW49" s="961"/>
      <c r="AX49" s="961"/>
      <c r="AY49" s="961"/>
      <c r="AZ49" s="1024"/>
      <c r="BA49" s="1024"/>
      <c r="BB49" s="1024"/>
      <c r="BC49" s="1024"/>
      <c r="BD49" s="1024"/>
      <c r="BE49" s="962"/>
      <c r="BF49" s="962"/>
      <c r="BG49" s="962"/>
      <c r="BH49" s="962"/>
      <c r="BI49" s="963"/>
      <c r="BJ49" s="216"/>
      <c r="BK49" s="216"/>
      <c r="BL49" s="216"/>
      <c r="BM49" s="216"/>
      <c r="BN49" s="216"/>
      <c r="BO49" s="225"/>
      <c r="BP49" s="225"/>
      <c r="BQ49" s="222">
        <v>43</v>
      </c>
      <c r="BR49" s="223"/>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4"/>
    </row>
    <row r="50" spans="1:131" ht="26.25" customHeight="1" x14ac:dyDescent="0.2">
      <c r="A50" s="222">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62"/>
      <c r="BF50" s="962"/>
      <c r="BG50" s="962"/>
      <c r="BH50" s="962"/>
      <c r="BI50" s="963"/>
      <c r="BJ50" s="216"/>
      <c r="BK50" s="216"/>
      <c r="BL50" s="216"/>
      <c r="BM50" s="216"/>
      <c r="BN50" s="216"/>
      <c r="BO50" s="225"/>
      <c r="BP50" s="225"/>
      <c r="BQ50" s="222">
        <v>44</v>
      </c>
      <c r="BR50" s="223"/>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4"/>
    </row>
    <row r="51" spans="1:131" ht="26.25" customHeight="1" x14ac:dyDescent="0.2">
      <c r="A51" s="222">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62"/>
      <c r="BF51" s="962"/>
      <c r="BG51" s="962"/>
      <c r="BH51" s="962"/>
      <c r="BI51" s="963"/>
      <c r="BJ51" s="216"/>
      <c r="BK51" s="216"/>
      <c r="BL51" s="216"/>
      <c r="BM51" s="216"/>
      <c r="BN51" s="216"/>
      <c r="BO51" s="225"/>
      <c r="BP51" s="225"/>
      <c r="BQ51" s="222">
        <v>45</v>
      </c>
      <c r="BR51" s="223"/>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4"/>
    </row>
    <row r="52" spans="1:131" ht="26.25" customHeight="1" x14ac:dyDescent="0.2">
      <c r="A52" s="222">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62"/>
      <c r="BF52" s="962"/>
      <c r="BG52" s="962"/>
      <c r="BH52" s="962"/>
      <c r="BI52" s="963"/>
      <c r="BJ52" s="216"/>
      <c r="BK52" s="216"/>
      <c r="BL52" s="216"/>
      <c r="BM52" s="216"/>
      <c r="BN52" s="216"/>
      <c r="BO52" s="225"/>
      <c r="BP52" s="225"/>
      <c r="BQ52" s="222">
        <v>46</v>
      </c>
      <c r="BR52" s="223"/>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4"/>
    </row>
    <row r="53" spans="1:131" ht="26.25" customHeight="1" x14ac:dyDescent="0.2">
      <c r="A53" s="222">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62"/>
      <c r="BF53" s="962"/>
      <c r="BG53" s="962"/>
      <c r="BH53" s="962"/>
      <c r="BI53" s="963"/>
      <c r="BJ53" s="216"/>
      <c r="BK53" s="216"/>
      <c r="BL53" s="216"/>
      <c r="BM53" s="216"/>
      <c r="BN53" s="216"/>
      <c r="BO53" s="225"/>
      <c r="BP53" s="225"/>
      <c r="BQ53" s="222">
        <v>47</v>
      </c>
      <c r="BR53" s="223"/>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4"/>
    </row>
    <row r="54" spans="1:131" ht="26.25" customHeight="1" x14ac:dyDescent="0.2">
      <c r="A54" s="222">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62"/>
      <c r="BF54" s="962"/>
      <c r="BG54" s="962"/>
      <c r="BH54" s="962"/>
      <c r="BI54" s="963"/>
      <c r="BJ54" s="216"/>
      <c r="BK54" s="216"/>
      <c r="BL54" s="216"/>
      <c r="BM54" s="216"/>
      <c r="BN54" s="216"/>
      <c r="BO54" s="225"/>
      <c r="BP54" s="225"/>
      <c r="BQ54" s="222">
        <v>48</v>
      </c>
      <c r="BR54" s="223"/>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4"/>
    </row>
    <row r="55" spans="1:131" ht="26.25" customHeight="1" x14ac:dyDescent="0.2">
      <c r="A55" s="222">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62"/>
      <c r="BF55" s="962"/>
      <c r="BG55" s="962"/>
      <c r="BH55" s="962"/>
      <c r="BI55" s="963"/>
      <c r="BJ55" s="216"/>
      <c r="BK55" s="216"/>
      <c r="BL55" s="216"/>
      <c r="BM55" s="216"/>
      <c r="BN55" s="216"/>
      <c r="BO55" s="225"/>
      <c r="BP55" s="225"/>
      <c r="BQ55" s="222">
        <v>49</v>
      </c>
      <c r="BR55" s="223"/>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4"/>
    </row>
    <row r="56" spans="1:131" ht="26.25" customHeight="1" x14ac:dyDescent="0.2">
      <c r="A56" s="222">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62"/>
      <c r="BF56" s="962"/>
      <c r="BG56" s="962"/>
      <c r="BH56" s="962"/>
      <c r="BI56" s="963"/>
      <c r="BJ56" s="216"/>
      <c r="BK56" s="216"/>
      <c r="BL56" s="216"/>
      <c r="BM56" s="216"/>
      <c r="BN56" s="216"/>
      <c r="BO56" s="225"/>
      <c r="BP56" s="225"/>
      <c r="BQ56" s="222">
        <v>50</v>
      </c>
      <c r="BR56" s="223"/>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4"/>
    </row>
    <row r="57" spans="1:131" ht="26.25" customHeight="1" x14ac:dyDescent="0.2">
      <c r="A57" s="222">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62"/>
      <c r="BF57" s="962"/>
      <c r="BG57" s="962"/>
      <c r="BH57" s="962"/>
      <c r="BI57" s="963"/>
      <c r="BJ57" s="216"/>
      <c r="BK57" s="216"/>
      <c r="BL57" s="216"/>
      <c r="BM57" s="216"/>
      <c r="BN57" s="216"/>
      <c r="BO57" s="225"/>
      <c r="BP57" s="225"/>
      <c r="BQ57" s="222">
        <v>51</v>
      </c>
      <c r="BR57" s="223"/>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4"/>
    </row>
    <row r="58" spans="1:131" ht="26.25" customHeight="1" x14ac:dyDescent="0.2">
      <c r="A58" s="222">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62"/>
      <c r="BF58" s="962"/>
      <c r="BG58" s="962"/>
      <c r="BH58" s="962"/>
      <c r="BI58" s="963"/>
      <c r="BJ58" s="216"/>
      <c r="BK58" s="216"/>
      <c r="BL58" s="216"/>
      <c r="BM58" s="216"/>
      <c r="BN58" s="216"/>
      <c r="BO58" s="225"/>
      <c r="BP58" s="225"/>
      <c r="BQ58" s="222">
        <v>52</v>
      </c>
      <c r="BR58" s="223"/>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4"/>
    </row>
    <row r="59" spans="1:131" ht="26.25" customHeight="1" x14ac:dyDescent="0.2">
      <c r="A59" s="222">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62"/>
      <c r="BF59" s="962"/>
      <c r="BG59" s="962"/>
      <c r="BH59" s="962"/>
      <c r="BI59" s="963"/>
      <c r="BJ59" s="216"/>
      <c r="BK59" s="216"/>
      <c r="BL59" s="216"/>
      <c r="BM59" s="216"/>
      <c r="BN59" s="216"/>
      <c r="BO59" s="225"/>
      <c r="BP59" s="225"/>
      <c r="BQ59" s="222">
        <v>53</v>
      </c>
      <c r="BR59" s="223"/>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4"/>
    </row>
    <row r="60" spans="1:131" ht="26.25" customHeight="1" x14ac:dyDescent="0.2">
      <c r="A60" s="222">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62"/>
      <c r="BF60" s="962"/>
      <c r="BG60" s="962"/>
      <c r="BH60" s="962"/>
      <c r="BI60" s="963"/>
      <c r="BJ60" s="216"/>
      <c r="BK60" s="216"/>
      <c r="BL60" s="216"/>
      <c r="BM60" s="216"/>
      <c r="BN60" s="216"/>
      <c r="BO60" s="225"/>
      <c r="BP60" s="225"/>
      <c r="BQ60" s="222">
        <v>54</v>
      </c>
      <c r="BR60" s="223"/>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4"/>
    </row>
    <row r="61" spans="1:131" ht="26.25" customHeight="1" thickBot="1" x14ac:dyDescent="0.25">
      <c r="A61" s="222">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62"/>
      <c r="BF61" s="962"/>
      <c r="BG61" s="962"/>
      <c r="BH61" s="962"/>
      <c r="BI61" s="963"/>
      <c r="BJ61" s="216"/>
      <c r="BK61" s="216"/>
      <c r="BL61" s="216"/>
      <c r="BM61" s="216"/>
      <c r="BN61" s="216"/>
      <c r="BO61" s="225"/>
      <c r="BP61" s="225"/>
      <c r="BQ61" s="222">
        <v>55</v>
      </c>
      <c r="BR61" s="223"/>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4"/>
    </row>
    <row r="62" spans="1:131" ht="26.25" customHeight="1" x14ac:dyDescent="0.2">
      <c r="A62" s="222">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62"/>
      <c r="BF62" s="962"/>
      <c r="BG62" s="962"/>
      <c r="BH62" s="962"/>
      <c r="BI62" s="963"/>
      <c r="BJ62" s="1010" t="s">
        <v>408</v>
      </c>
      <c r="BK62" s="1011"/>
      <c r="BL62" s="1011"/>
      <c r="BM62" s="1011"/>
      <c r="BN62" s="1012"/>
      <c r="BO62" s="225"/>
      <c r="BP62" s="225"/>
      <c r="BQ62" s="222">
        <v>56</v>
      </c>
      <c r="BR62" s="223"/>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4"/>
    </row>
    <row r="63" spans="1:131" ht="26.25" customHeight="1" thickBot="1" x14ac:dyDescent="0.25">
      <c r="A63" s="224" t="s">
        <v>390</v>
      </c>
      <c r="B63" s="928" t="s">
        <v>409</v>
      </c>
      <c r="C63" s="929"/>
      <c r="D63" s="929"/>
      <c r="E63" s="929"/>
      <c r="F63" s="929"/>
      <c r="G63" s="929"/>
      <c r="H63" s="929"/>
      <c r="I63" s="929"/>
      <c r="J63" s="929"/>
      <c r="K63" s="929"/>
      <c r="L63" s="929"/>
      <c r="M63" s="929"/>
      <c r="N63" s="929"/>
      <c r="O63" s="929"/>
      <c r="P63" s="939"/>
      <c r="Q63" s="952"/>
      <c r="R63" s="953"/>
      <c r="S63" s="953"/>
      <c r="T63" s="953"/>
      <c r="U63" s="953"/>
      <c r="V63" s="953"/>
      <c r="W63" s="953"/>
      <c r="X63" s="953"/>
      <c r="Y63" s="953"/>
      <c r="Z63" s="953"/>
      <c r="AA63" s="953"/>
      <c r="AB63" s="953"/>
      <c r="AC63" s="953"/>
      <c r="AD63" s="953"/>
      <c r="AE63" s="1003"/>
      <c r="AF63" s="1004">
        <v>1359</v>
      </c>
      <c r="AG63" s="737"/>
      <c r="AH63" s="737"/>
      <c r="AI63" s="737"/>
      <c r="AJ63" s="1005"/>
      <c r="AK63" s="1006"/>
      <c r="AL63" s="953"/>
      <c r="AM63" s="953"/>
      <c r="AN63" s="953"/>
      <c r="AO63" s="953"/>
      <c r="AP63" s="737">
        <v>2116</v>
      </c>
      <c r="AQ63" s="737"/>
      <c r="AR63" s="737"/>
      <c r="AS63" s="737"/>
      <c r="AT63" s="737"/>
      <c r="AU63" s="737">
        <v>1551</v>
      </c>
      <c r="AV63" s="737"/>
      <c r="AW63" s="737"/>
      <c r="AX63" s="737"/>
      <c r="AY63" s="737"/>
      <c r="AZ63" s="1000"/>
      <c r="BA63" s="1000"/>
      <c r="BB63" s="1000"/>
      <c r="BC63" s="1000"/>
      <c r="BD63" s="1000"/>
      <c r="BE63" s="950"/>
      <c r="BF63" s="950"/>
      <c r="BG63" s="950"/>
      <c r="BH63" s="950"/>
      <c r="BI63" s="951"/>
      <c r="BJ63" s="1001" t="s">
        <v>410</v>
      </c>
      <c r="BK63" s="944"/>
      <c r="BL63" s="944"/>
      <c r="BM63" s="944"/>
      <c r="BN63" s="1002"/>
      <c r="BO63" s="225"/>
      <c r="BP63" s="225"/>
      <c r="BQ63" s="222">
        <v>57</v>
      </c>
      <c r="BR63" s="223"/>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4"/>
    </row>
    <row r="64" spans="1:131" ht="26.25" customHeight="1" x14ac:dyDescent="0.2">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4"/>
    </row>
    <row r="65" spans="1:131" ht="26.25" customHeight="1" thickBot="1" x14ac:dyDescent="0.25">
      <c r="A65" s="216" t="s">
        <v>411</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4"/>
    </row>
    <row r="66" spans="1:131" ht="26.25" customHeight="1" x14ac:dyDescent="0.2">
      <c r="A66" s="978" t="s">
        <v>412</v>
      </c>
      <c r="B66" s="979"/>
      <c r="C66" s="979"/>
      <c r="D66" s="979"/>
      <c r="E66" s="979"/>
      <c r="F66" s="979"/>
      <c r="G66" s="979"/>
      <c r="H66" s="979"/>
      <c r="I66" s="979"/>
      <c r="J66" s="979"/>
      <c r="K66" s="979"/>
      <c r="L66" s="979"/>
      <c r="M66" s="979"/>
      <c r="N66" s="979"/>
      <c r="O66" s="979"/>
      <c r="P66" s="980"/>
      <c r="Q66" s="984" t="s">
        <v>395</v>
      </c>
      <c r="R66" s="985"/>
      <c r="S66" s="985"/>
      <c r="T66" s="985"/>
      <c r="U66" s="986"/>
      <c r="V66" s="984" t="s">
        <v>413</v>
      </c>
      <c r="W66" s="985"/>
      <c r="X66" s="985"/>
      <c r="Y66" s="985"/>
      <c r="Z66" s="986"/>
      <c r="AA66" s="984" t="s">
        <v>414</v>
      </c>
      <c r="AB66" s="985"/>
      <c r="AC66" s="985"/>
      <c r="AD66" s="985"/>
      <c r="AE66" s="986"/>
      <c r="AF66" s="990" t="s">
        <v>398</v>
      </c>
      <c r="AG66" s="991"/>
      <c r="AH66" s="991"/>
      <c r="AI66" s="991"/>
      <c r="AJ66" s="992"/>
      <c r="AK66" s="984" t="s">
        <v>415</v>
      </c>
      <c r="AL66" s="979"/>
      <c r="AM66" s="979"/>
      <c r="AN66" s="979"/>
      <c r="AO66" s="980"/>
      <c r="AP66" s="984" t="s">
        <v>416</v>
      </c>
      <c r="AQ66" s="985"/>
      <c r="AR66" s="985"/>
      <c r="AS66" s="985"/>
      <c r="AT66" s="986"/>
      <c r="AU66" s="984" t="s">
        <v>417</v>
      </c>
      <c r="AV66" s="985"/>
      <c r="AW66" s="985"/>
      <c r="AX66" s="985"/>
      <c r="AY66" s="986"/>
      <c r="AZ66" s="984" t="s">
        <v>378</v>
      </c>
      <c r="BA66" s="985"/>
      <c r="BB66" s="985"/>
      <c r="BC66" s="985"/>
      <c r="BD66" s="998"/>
      <c r="BE66" s="225"/>
      <c r="BF66" s="225"/>
      <c r="BG66" s="225"/>
      <c r="BH66" s="225"/>
      <c r="BI66" s="225"/>
      <c r="BJ66" s="225"/>
      <c r="BK66" s="225"/>
      <c r="BL66" s="225"/>
      <c r="BM66" s="225"/>
      <c r="BN66" s="225"/>
      <c r="BO66" s="225"/>
      <c r="BP66" s="225"/>
      <c r="BQ66" s="222">
        <v>60</v>
      </c>
      <c r="BR66" s="227"/>
      <c r="BS66" s="936"/>
      <c r="BT66" s="937"/>
      <c r="BU66" s="937"/>
      <c r="BV66" s="937"/>
      <c r="BW66" s="937"/>
      <c r="BX66" s="937"/>
      <c r="BY66" s="937"/>
      <c r="BZ66" s="937"/>
      <c r="CA66" s="937"/>
      <c r="CB66" s="937"/>
      <c r="CC66" s="937"/>
      <c r="CD66" s="937"/>
      <c r="CE66" s="937"/>
      <c r="CF66" s="937"/>
      <c r="CG66" s="946"/>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36"/>
      <c r="DW66" s="937"/>
      <c r="DX66" s="937"/>
      <c r="DY66" s="937"/>
      <c r="DZ66" s="938"/>
      <c r="EA66" s="214"/>
    </row>
    <row r="67" spans="1:131" ht="26.25" customHeight="1" thickBot="1" x14ac:dyDescent="0.25">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5"/>
      <c r="BF67" s="225"/>
      <c r="BG67" s="225"/>
      <c r="BH67" s="225"/>
      <c r="BI67" s="225"/>
      <c r="BJ67" s="225"/>
      <c r="BK67" s="225"/>
      <c r="BL67" s="225"/>
      <c r="BM67" s="225"/>
      <c r="BN67" s="225"/>
      <c r="BO67" s="225"/>
      <c r="BP67" s="225"/>
      <c r="BQ67" s="222">
        <v>61</v>
      </c>
      <c r="BR67" s="227"/>
      <c r="BS67" s="936"/>
      <c r="BT67" s="937"/>
      <c r="BU67" s="937"/>
      <c r="BV67" s="937"/>
      <c r="BW67" s="937"/>
      <c r="BX67" s="937"/>
      <c r="BY67" s="937"/>
      <c r="BZ67" s="937"/>
      <c r="CA67" s="937"/>
      <c r="CB67" s="937"/>
      <c r="CC67" s="937"/>
      <c r="CD67" s="937"/>
      <c r="CE67" s="937"/>
      <c r="CF67" s="937"/>
      <c r="CG67" s="946"/>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36"/>
      <c r="DW67" s="937"/>
      <c r="DX67" s="937"/>
      <c r="DY67" s="937"/>
      <c r="DZ67" s="938"/>
      <c r="EA67" s="214"/>
    </row>
    <row r="68" spans="1:131" ht="26.25" customHeight="1" thickTop="1" x14ac:dyDescent="0.2">
      <c r="A68" s="220">
        <v>1</v>
      </c>
      <c r="B68" s="968" t="s">
        <v>592</v>
      </c>
      <c r="C68" s="969"/>
      <c r="D68" s="969"/>
      <c r="E68" s="969"/>
      <c r="F68" s="969"/>
      <c r="G68" s="969"/>
      <c r="H68" s="969"/>
      <c r="I68" s="969"/>
      <c r="J68" s="969"/>
      <c r="K68" s="969"/>
      <c r="L68" s="969"/>
      <c r="M68" s="969"/>
      <c r="N68" s="969"/>
      <c r="O68" s="969"/>
      <c r="P68" s="970"/>
      <c r="Q68" s="971">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596</v>
      </c>
      <c r="AQ68" s="965"/>
      <c r="AR68" s="965"/>
      <c r="AS68" s="965"/>
      <c r="AT68" s="965"/>
      <c r="AU68" s="965" t="s">
        <v>596</v>
      </c>
      <c r="AV68" s="965"/>
      <c r="AW68" s="965"/>
      <c r="AX68" s="965"/>
      <c r="AY68" s="965"/>
      <c r="AZ68" s="966"/>
      <c r="BA68" s="966"/>
      <c r="BB68" s="966"/>
      <c r="BC68" s="966"/>
      <c r="BD68" s="967"/>
      <c r="BE68" s="225"/>
      <c r="BF68" s="225"/>
      <c r="BG68" s="225"/>
      <c r="BH68" s="225"/>
      <c r="BI68" s="225"/>
      <c r="BJ68" s="225"/>
      <c r="BK68" s="225"/>
      <c r="BL68" s="225"/>
      <c r="BM68" s="225"/>
      <c r="BN68" s="225"/>
      <c r="BO68" s="225"/>
      <c r="BP68" s="225"/>
      <c r="BQ68" s="222">
        <v>62</v>
      </c>
      <c r="BR68" s="227"/>
      <c r="BS68" s="936"/>
      <c r="BT68" s="937"/>
      <c r="BU68" s="937"/>
      <c r="BV68" s="937"/>
      <c r="BW68" s="937"/>
      <c r="BX68" s="937"/>
      <c r="BY68" s="937"/>
      <c r="BZ68" s="937"/>
      <c r="CA68" s="937"/>
      <c r="CB68" s="937"/>
      <c r="CC68" s="937"/>
      <c r="CD68" s="937"/>
      <c r="CE68" s="937"/>
      <c r="CF68" s="937"/>
      <c r="CG68" s="946"/>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36"/>
      <c r="DW68" s="937"/>
      <c r="DX68" s="937"/>
      <c r="DY68" s="937"/>
      <c r="DZ68" s="938"/>
      <c r="EA68" s="214"/>
    </row>
    <row r="69" spans="1:131" ht="26.25" customHeight="1" x14ac:dyDescent="0.2">
      <c r="A69" s="222">
        <v>2</v>
      </c>
      <c r="B69" s="709" t="s">
        <v>593</v>
      </c>
      <c r="C69" s="703"/>
      <c r="D69" s="703"/>
      <c r="E69" s="703"/>
      <c r="F69" s="703"/>
      <c r="G69" s="703"/>
      <c r="H69" s="703"/>
      <c r="I69" s="703"/>
      <c r="J69" s="703"/>
      <c r="K69" s="703"/>
      <c r="L69" s="703"/>
      <c r="M69" s="703"/>
      <c r="N69" s="703"/>
      <c r="O69" s="703"/>
      <c r="P69" s="710"/>
      <c r="Q69" s="964">
        <v>194</v>
      </c>
      <c r="R69" s="961"/>
      <c r="S69" s="961"/>
      <c r="T69" s="961"/>
      <c r="U69" s="961"/>
      <c r="V69" s="961">
        <v>153</v>
      </c>
      <c r="W69" s="961"/>
      <c r="X69" s="961"/>
      <c r="Y69" s="961"/>
      <c r="Z69" s="961"/>
      <c r="AA69" s="961">
        <v>40</v>
      </c>
      <c r="AB69" s="961"/>
      <c r="AC69" s="961"/>
      <c r="AD69" s="961"/>
      <c r="AE69" s="961"/>
      <c r="AF69" s="961">
        <v>40</v>
      </c>
      <c r="AG69" s="961"/>
      <c r="AH69" s="961"/>
      <c r="AI69" s="961"/>
      <c r="AJ69" s="961"/>
      <c r="AK69" s="961" t="s">
        <v>596</v>
      </c>
      <c r="AL69" s="961"/>
      <c r="AM69" s="961"/>
      <c r="AN69" s="961"/>
      <c r="AO69" s="961"/>
      <c r="AP69" s="961" t="s">
        <v>596</v>
      </c>
      <c r="AQ69" s="961"/>
      <c r="AR69" s="961"/>
      <c r="AS69" s="961"/>
      <c r="AT69" s="961"/>
      <c r="AU69" s="961" t="s">
        <v>596</v>
      </c>
      <c r="AV69" s="961"/>
      <c r="AW69" s="961"/>
      <c r="AX69" s="961"/>
      <c r="AY69" s="961"/>
      <c r="AZ69" s="962"/>
      <c r="BA69" s="962"/>
      <c r="BB69" s="962"/>
      <c r="BC69" s="962"/>
      <c r="BD69" s="963"/>
      <c r="BE69" s="225"/>
      <c r="BF69" s="225"/>
      <c r="BG69" s="225"/>
      <c r="BH69" s="225"/>
      <c r="BI69" s="225"/>
      <c r="BJ69" s="225"/>
      <c r="BK69" s="225"/>
      <c r="BL69" s="225"/>
      <c r="BM69" s="225"/>
      <c r="BN69" s="225"/>
      <c r="BO69" s="225"/>
      <c r="BP69" s="225"/>
      <c r="BQ69" s="222">
        <v>63</v>
      </c>
      <c r="BR69" s="227"/>
      <c r="BS69" s="936"/>
      <c r="BT69" s="937"/>
      <c r="BU69" s="937"/>
      <c r="BV69" s="937"/>
      <c r="BW69" s="937"/>
      <c r="BX69" s="937"/>
      <c r="BY69" s="937"/>
      <c r="BZ69" s="937"/>
      <c r="CA69" s="937"/>
      <c r="CB69" s="937"/>
      <c r="CC69" s="937"/>
      <c r="CD69" s="937"/>
      <c r="CE69" s="937"/>
      <c r="CF69" s="937"/>
      <c r="CG69" s="946"/>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36"/>
      <c r="DW69" s="937"/>
      <c r="DX69" s="937"/>
      <c r="DY69" s="937"/>
      <c r="DZ69" s="938"/>
      <c r="EA69" s="214"/>
    </row>
    <row r="70" spans="1:131" ht="26.25" customHeight="1" x14ac:dyDescent="0.2">
      <c r="A70" s="222">
        <v>3</v>
      </c>
      <c r="B70" s="709" t="s">
        <v>594</v>
      </c>
      <c r="C70" s="703"/>
      <c r="D70" s="703"/>
      <c r="E70" s="703"/>
      <c r="F70" s="703"/>
      <c r="G70" s="703"/>
      <c r="H70" s="703"/>
      <c r="I70" s="703"/>
      <c r="J70" s="703"/>
      <c r="K70" s="703"/>
      <c r="L70" s="703"/>
      <c r="M70" s="703"/>
      <c r="N70" s="703"/>
      <c r="O70" s="703"/>
      <c r="P70" s="710"/>
      <c r="Q70" s="964">
        <v>111</v>
      </c>
      <c r="R70" s="961"/>
      <c r="S70" s="961"/>
      <c r="T70" s="961"/>
      <c r="U70" s="961"/>
      <c r="V70" s="961">
        <v>109</v>
      </c>
      <c r="W70" s="961"/>
      <c r="X70" s="961"/>
      <c r="Y70" s="961"/>
      <c r="Z70" s="961"/>
      <c r="AA70" s="961">
        <v>2</v>
      </c>
      <c r="AB70" s="961"/>
      <c r="AC70" s="961"/>
      <c r="AD70" s="961"/>
      <c r="AE70" s="961"/>
      <c r="AF70" s="961">
        <v>2</v>
      </c>
      <c r="AG70" s="961"/>
      <c r="AH70" s="961"/>
      <c r="AI70" s="961"/>
      <c r="AJ70" s="961"/>
      <c r="AK70" s="961">
        <v>15</v>
      </c>
      <c r="AL70" s="961"/>
      <c r="AM70" s="961"/>
      <c r="AN70" s="961"/>
      <c r="AO70" s="961"/>
      <c r="AP70" s="961" t="s">
        <v>596</v>
      </c>
      <c r="AQ70" s="961"/>
      <c r="AR70" s="961"/>
      <c r="AS70" s="961"/>
      <c r="AT70" s="961"/>
      <c r="AU70" s="961" t="s">
        <v>596</v>
      </c>
      <c r="AV70" s="961"/>
      <c r="AW70" s="961"/>
      <c r="AX70" s="961"/>
      <c r="AY70" s="961"/>
      <c r="AZ70" s="962"/>
      <c r="BA70" s="962"/>
      <c r="BB70" s="962"/>
      <c r="BC70" s="962"/>
      <c r="BD70" s="963"/>
      <c r="BE70" s="225"/>
      <c r="BF70" s="225"/>
      <c r="BG70" s="225"/>
      <c r="BH70" s="225"/>
      <c r="BI70" s="225"/>
      <c r="BJ70" s="225"/>
      <c r="BK70" s="225"/>
      <c r="BL70" s="225"/>
      <c r="BM70" s="225"/>
      <c r="BN70" s="225"/>
      <c r="BO70" s="225"/>
      <c r="BP70" s="225"/>
      <c r="BQ70" s="222">
        <v>64</v>
      </c>
      <c r="BR70" s="227"/>
      <c r="BS70" s="936"/>
      <c r="BT70" s="937"/>
      <c r="BU70" s="937"/>
      <c r="BV70" s="937"/>
      <c r="BW70" s="937"/>
      <c r="BX70" s="937"/>
      <c r="BY70" s="937"/>
      <c r="BZ70" s="937"/>
      <c r="CA70" s="937"/>
      <c r="CB70" s="937"/>
      <c r="CC70" s="937"/>
      <c r="CD70" s="937"/>
      <c r="CE70" s="937"/>
      <c r="CF70" s="937"/>
      <c r="CG70" s="946"/>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36"/>
      <c r="DW70" s="937"/>
      <c r="DX70" s="937"/>
      <c r="DY70" s="937"/>
      <c r="DZ70" s="938"/>
      <c r="EA70" s="214"/>
    </row>
    <row r="71" spans="1:131" ht="26.25" customHeight="1" x14ac:dyDescent="0.2">
      <c r="A71" s="222">
        <v>4</v>
      </c>
      <c r="B71" s="709" t="s">
        <v>595</v>
      </c>
      <c r="C71" s="703"/>
      <c r="D71" s="703"/>
      <c r="E71" s="703"/>
      <c r="F71" s="703"/>
      <c r="G71" s="703"/>
      <c r="H71" s="703"/>
      <c r="I71" s="703"/>
      <c r="J71" s="703"/>
      <c r="K71" s="703"/>
      <c r="L71" s="703"/>
      <c r="M71" s="703"/>
      <c r="N71" s="703"/>
      <c r="O71" s="703"/>
      <c r="P71" s="710"/>
      <c r="Q71" s="964">
        <v>110</v>
      </c>
      <c r="R71" s="961"/>
      <c r="S71" s="961"/>
      <c r="T71" s="961"/>
      <c r="U71" s="961"/>
      <c r="V71" s="961">
        <v>77</v>
      </c>
      <c r="W71" s="961"/>
      <c r="X71" s="961"/>
      <c r="Y71" s="961"/>
      <c r="Z71" s="961"/>
      <c r="AA71" s="961">
        <v>34</v>
      </c>
      <c r="AB71" s="961"/>
      <c r="AC71" s="961"/>
      <c r="AD71" s="961"/>
      <c r="AE71" s="961"/>
      <c r="AF71" s="961">
        <v>34</v>
      </c>
      <c r="AG71" s="961"/>
      <c r="AH71" s="961"/>
      <c r="AI71" s="961"/>
      <c r="AJ71" s="961"/>
      <c r="AK71" s="961" t="s">
        <v>596</v>
      </c>
      <c r="AL71" s="961"/>
      <c r="AM71" s="961"/>
      <c r="AN71" s="961"/>
      <c r="AO71" s="961"/>
      <c r="AP71" s="961" t="s">
        <v>596</v>
      </c>
      <c r="AQ71" s="961"/>
      <c r="AR71" s="961"/>
      <c r="AS71" s="961"/>
      <c r="AT71" s="961"/>
      <c r="AU71" s="961" t="s">
        <v>596</v>
      </c>
      <c r="AV71" s="961"/>
      <c r="AW71" s="961"/>
      <c r="AX71" s="961"/>
      <c r="AY71" s="961"/>
      <c r="AZ71" s="962"/>
      <c r="BA71" s="962"/>
      <c r="BB71" s="962"/>
      <c r="BC71" s="962"/>
      <c r="BD71" s="963"/>
      <c r="BE71" s="225"/>
      <c r="BF71" s="225"/>
      <c r="BG71" s="225"/>
      <c r="BH71" s="225"/>
      <c r="BI71" s="225"/>
      <c r="BJ71" s="225"/>
      <c r="BK71" s="225"/>
      <c r="BL71" s="225"/>
      <c r="BM71" s="225"/>
      <c r="BN71" s="225"/>
      <c r="BO71" s="225"/>
      <c r="BP71" s="225"/>
      <c r="BQ71" s="222">
        <v>65</v>
      </c>
      <c r="BR71" s="227"/>
      <c r="BS71" s="936"/>
      <c r="BT71" s="937"/>
      <c r="BU71" s="937"/>
      <c r="BV71" s="937"/>
      <c r="BW71" s="937"/>
      <c r="BX71" s="937"/>
      <c r="BY71" s="937"/>
      <c r="BZ71" s="937"/>
      <c r="CA71" s="937"/>
      <c r="CB71" s="937"/>
      <c r="CC71" s="937"/>
      <c r="CD71" s="937"/>
      <c r="CE71" s="937"/>
      <c r="CF71" s="937"/>
      <c r="CG71" s="946"/>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36"/>
      <c r="DW71" s="937"/>
      <c r="DX71" s="937"/>
      <c r="DY71" s="937"/>
      <c r="DZ71" s="938"/>
      <c r="EA71" s="214"/>
    </row>
    <row r="72" spans="1:131" ht="26.25" customHeight="1" x14ac:dyDescent="0.2">
      <c r="A72" s="222">
        <v>5</v>
      </c>
      <c r="B72" s="709" t="s">
        <v>587</v>
      </c>
      <c r="C72" s="703"/>
      <c r="D72" s="703"/>
      <c r="E72" s="703"/>
      <c r="F72" s="703"/>
      <c r="G72" s="703"/>
      <c r="H72" s="703"/>
      <c r="I72" s="703"/>
      <c r="J72" s="703"/>
      <c r="K72" s="703"/>
      <c r="L72" s="703"/>
      <c r="M72" s="703"/>
      <c r="N72" s="703"/>
      <c r="O72" s="703"/>
      <c r="P72" s="710"/>
      <c r="Q72" s="964">
        <v>2092</v>
      </c>
      <c r="R72" s="961"/>
      <c r="S72" s="961"/>
      <c r="T72" s="961"/>
      <c r="U72" s="961"/>
      <c r="V72" s="961">
        <v>1994</v>
      </c>
      <c r="W72" s="961"/>
      <c r="X72" s="961"/>
      <c r="Y72" s="961"/>
      <c r="Z72" s="961"/>
      <c r="AA72" s="961">
        <v>98</v>
      </c>
      <c r="AB72" s="961"/>
      <c r="AC72" s="961"/>
      <c r="AD72" s="961"/>
      <c r="AE72" s="961"/>
      <c r="AF72" s="961">
        <v>98</v>
      </c>
      <c r="AG72" s="961"/>
      <c r="AH72" s="961"/>
      <c r="AI72" s="961"/>
      <c r="AJ72" s="961"/>
      <c r="AK72" s="961" t="s">
        <v>596</v>
      </c>
      <c r="AL72" s="961"/>
      <c r="AM72" s="961"/>
      <c r="AN72" s="961"/>
      <c r="AO72" s="961"/>
      <c r="AP72" s="961">
        <v>300</v>
      </c>
      <c r="AQ72" s="961"/>
      <c r="AR72" s="961"/>
      <c r="AS72" s="961"/>
      <c r="AT72" s="961"/>
      <c r="AU72" s="961">
        <v>156</v>
      </c>
      <c r="AV72" s="961"/>
      <c r="AW72" s="961"/>
      <c r="AX72" s="961"/>
      <c r="AY72" s="961"/>
      <c r="AZ72" s="962"/>
      <c r="BA72" s="962"/>
      <c r="BB72" s="962"/>
      <c r="BC72" s="962"/>
      <c r="BD72" s="963"/>
      <c r="BE72" s="225"/>
      <c r="BF72" s="225"/>
      <c r="BG72" s="225"/>
      <c r="BH72" s="225"/>
      <c r="BI72" s="225"/>
      <c r="BJ72" s="225"/>
      <c r="BK72" s="225"/>
      <c r="BL72" s="225"/>
      <c r="BM72" s="225"/>
      <c r="BN72" s="225"/>
      <c r="BO72" s="225"/>
      <c r="BP72" s="225"/>
      <c r="BQ72" s="222">
        <v>66</v>
      </c>
      <c r="BR72" s="227"/>
      <c r="BS72" s="936"/>
      <c r="BT72" s="937"/>
      <c r="BU72" s="937"/>
      <c r="BV72" s="937"/>
      <c r="BW72" s="937"/>
      <c r="BX72" s="937"/>
      <c r="BY72" s="937"/>
      <c r="BZ72" s="937"/>
      <c r="CA72" s="937"/>
      <c r="CB72" s="937"/>
      <c r="CC72" s="937"/>
      <c r="CD72" s="937"/>
      <c r="CE72" s="937"/>
      <c r="CF72" s="937"/>
      <c r="CG72" s="946"/>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36"/>
      <c r="DW72" s="937"/>
      <c r="DX72" s="937"/>
      <c r="DY72" s="937"/>
      <c r="DZ72" s="938"/>
      <c r="EA72" s="214"/>
    </row>
    <row r="73" spans="1:131" ht="26.25" customHeight="1" x14ac:dyDescent="0.2">
      <c r="A73" s="222">
        <v>6</v>
      </c>
      <c r="B73" s="709" t="s">
        <v>588</v>
      </c>
      <c r="C73" s="703"/>
      <c r="D73" s="703"/>
      <c r="E73" s="703"/>
      <c r="F73" s="703"/>
      <c r="G73" s="703"/>
      <c r="H73" s="703"/>
      <c r="I73" s="703"/>
      <c r="J73" s="703"/>
      <c r="K73" s="703"/>
      <c r="L73" s="703"/>
      <c r="M73" s="703"/>
      <c r="N73" s="703"/>
      <c r="O73" s="703"/>
      <c r="P73" s="710"/>
      <c r="Q73" s="708">
        <v>3762</v>
      </c>
      <c r="R73" s="706"/>
      <c r="S73" s="706"/>
      <c r="T73" s="706"/>
      <c r="U73" s="707"/>
      <c r="V73" s="705">
        <v>3459</v>
      </c>
      <c r="W73" s="706"/>
      <c r="X73" s="706"/>
      <c r="Y73" s="706"/>
      <c r="Z73" s="707"/>
      <c r="AA73" s="705">
        <v>304</v>
      </c>
      <c r="AB73" s="706"/>
      <c r="AC73" s="706"/>
      <c r="AD73" s="706"/>
      <c r="AE73" s="707"/>
      <c r="AF73" s="705">
        <v>5329</v>
      </c>
      <c r="AG73" s="706"/>
      <c r="AH73" s="706"/>
      <c r="AI73" s="706"/>
      <c r="AJ73" s="707"/>
      <c r="AK73" s="705" t="s">
        <v>596</v>
      </c>
      <c r="AL73" s="706"/>
      <c r="AM73" s="706"/>
      <c r="AN73" s="706"/>
      <c r="AO73" s="707"/>
      <c r="AP73" s="705">
        <v>2411</v>
      </c>
      <c r="AQ73" s="706"/>
      <c r="AR73" s="706"/>
      <c r="AS73" s="706"/>
      <c r="AT73" s="707"/>
      <c r="AU73" s="705" t="s">
        <v>596</v>
      </c>
      <c r="AV73" s="706"/>
      <c r="AW73" s="706"/>
      <c r="AX73" s="706"/>
      <c r="AY73" s="707"/>
      <c r="AZ73" s="702"/>
      <c r="BA73" s="703"/>
      <c r="BB73" s="703"/>
      <c r="BC73" s="703"/>
      <c r="BD73" s="704"/>
      <c r="BE73" s="225"/>
      <c r="BF73" s="225"/>
      <c r="BG73" s="225"/>
      <c r="BH73" s="225"/>
      <c r="BI73" s="225"/>
      <c r="BJ73" s="225"/>
      <c r="BK73" s="225"/>
      <c r="BL73" s="225"/>
      <c r="BM73" s="225"/>
      <c r="BN73" s="225"/>
      <c r="BO73" s="225"/>
      <c r="BP73" s="225"/>
      <c r="BQ73" s="222">
        <v>67</v>
      </c>
      <c r="BR73" s="227"/>
      <c r="BS73" s="936"/>
      <c r="BT73" s="937"/>
      <c r="BU73" s="937"/>
      <c r="BV73" s="937"/>
      <c r="BW73" s="937"/>
      <c r="BX73" s="937"/>
      <c r="BY73" s="937"/>
      <c r="BZ73" s="937"/>
      <c r="CA73" s="937"/>
      <c r="CB73" s="937"/>
      <c r="CC73" s="937"/>
      <c r="CD73" s="937"/>
      <c r="CE73" s="937"/>
      <c r="CF73" s="937"/>
      <c r="CG73" s="946"/>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36"/>
      <c r="DW73" s="937"/>
      <c r="DX73" s="937"/>
      <c r="DY73" s="937"/>
      <c r="DZ73" s="938"/>
      <c r="EA73" s="214"/>
    </row>
    <row r="74" spans="1:131" ht="26.25" customHeight="1" x14ac:dyDescent="0.2">
      <c r="A74" s="222">
        <v>7</v>
      </c>
      <c r="B74" s="709" t="s">
        <v>589</v>
      </c>
      <c r="C74" s="703"/>
      <c r="D74" s="703"/>
      <c r="E74" s="703"/>
      <c r="F74" s="703"/>
      <c r="G74" s="703"/>
      <c r="H74" s="703"/>
      <c r="I74" s="703"/>
      <c r="J74" s="703"/>
      <c r="K74" s="703"/>
      <c r="L74" s="703"/>
      <c r="M74" s="703"/>
      <c r="N74" s="703"/>
      <c r="O74" s="703"/>
      <c r="P74" s="710"/>
      <c r="Q74" s="708">
        <v>4042</v>
      </c>
      <c r="R74" s="706"/>
      <c r="S74" s="706"/>
      <c r="T74" s="706"/>
      <c r="U74" s="707"/>
      <c r="V74" s="705">
        <v>3267</v>
      </c>
      <c r="W74" s="706"/>
      <c r="X74" s="706"/>
      <c r="Y74" s="706"/>
      <c r="Z74" s="707"/>
      <c r="AA74" s="705">
        <v>775</v>
      </c>
      <c r="AB74" s="706"/>
      <c r="AC74" s="706"/>
      <c r="AD74" s="706"/>
      <c r="AE74" s="707"/>
      <c r="AF74" s="705">
        <v>1709</v>
      </c>
      <c r="AG74" s="706"/>
      <c r="AH74" s="706"/>
      <c r="AI74" s="706"/>
      <c r="AJ74" s="707"/>
      <c r="AK74" s="705">
        <v>608</v>
      </c>
      <c r="AL74" s="706"/>
      <c r="AM74" s="706"/>
      <c r="AN74" s="706"/>
      <c r="AO74" s="707"/>
      <c r="AP74" s="705">
        <v>2694</v>
      </c>
      <c r="AQ74" s="706"/>
      <c r="AR74" s="706"/>
      <c r="AS74" s="706"/>
      <c r="AT74" s="707"/>
      <c r="AU74" s="705">
        <v>2133</v>
      </c>
      <c r="AV74" s="706"/>
      <c r="AW74" s="706"/>
      <c r="AX74" s="706"/>
      <c r="AY74" s="707"/>
      <c r="AZ74" s="702"/>
      <c r="BA74" s="703"/>
      <c r="BB74" s="703"/>
      <c r="BC74" s="703"/>
      <c r="BD74" s="704"/>
      <c r="BE74" s="225"/>
      <c r="BF74" s="225"/>
      <c r="BG74" s="225"/>
      <c r="BH74" s="225"/>
      <c r="BI74" s="225"/>
      <c r="BJ74" s="225"/>
      <c r="BK74" s="225"/>
      <c r="BL74" s="225"/>
      <c r="BM74" s="225"/>
      <c r="BN74" s="225"/>
      <c r="BO74" s="225"/>
      <c r="BP74" s="225"/>
      <c r="BQ74" s="222">
        <v>68</v>
      </c>
      <c r="BR74" s="227"/>
      <c r="BS74" s="936"/>
      <c r="BT74" s="937"/>
      <c r="BU74" s="937"/>
      <c r="BV74" s="937"/>
      <c r="BW74" s="937"/>
      <c r="BX74" s="937"/>
      <c r="BY74" s="937"/>
      <c r="BZ74" s="937"/>
      <c r="CA74" s="937"/>
      <c r="CB74" s="937"/>
      <c r="CC74" s="937"/>
      <c r="CD74" s="937"/>
      <c r="CE74" s="937"/>
      <c r="CF74" s="937"/>
      <c r="CG74" s="946"/>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36"/>
      <c r="DW74" s="937"/>
      <c r="DX74" s="937"/>
      <c r="DY74" s="937"/>
      <c r="DZ74" s="938"/>
      <c r="EA74" s="214"/>
    </row>
    <row r="75" spans="1:131" ht="26.25" customHeight="1" x14ac:dyDescent="0.2">
      <c r="A75" s="222">
        <v>8</v>
      </c>
      <c r="B75" s="709" t="s">
        <v>590</v>
      </c>
      <c r="C75" s="703"/>
      <c r="D75" s="703"/>
      <c r="E75" s="703"/>
      <c r="F75" s="703"/>
      <c r="G75" s="703"/>
      <c r="H75" s="703"/>
      <c r="I75" s="703"/>
      <c r="J75" s="703"/>
      <c r="K75" s="703"/>
      <c r="L75" s="703"/>
      <c r="M75" s="703"/>
      <c r="N75" s="703"/>
      <c r="O75" s="703"/>
      <c r="P75" s="710"/>
      <c r="Q75" s="964">
        <v>40</v>
      </c>
      <c r="R75" s="961"/>
      <c r="S75" s="961"/>
      <c r="T75" s="961"/>
      <c r="U75" s="961"/>
      <c r="V75" s="961">
        <v>39</v>
      </c>
      <c r="W75" s="961"/>
      <c r="X75" s="961"/>
      <c r="Y75" s="961"/>
      <c r="Z75" s="961"/>
      <c r="AA75" s="961">
        <v>1</v>
      </c>
      <c r="AB75" s="961"/>
      <c r="AC75" s="961"/>
      <c r="AD75" s="961"/>
      <c r="AE75" s="961"/>
      <c r="AF75" s="961">
        <v>1</v>
      </c>
      <c r="AG75" s="961"/>
      <c r="AH75" s="961"/>
      <c r="AI75" s="961"/>
      <c r="AJ75" s="961"/>
      <c r="AK75" s="961" t="s">
        <v>596</v>
      </c>
      <c r="AL75" s="961"/>
      <c r="AM75" s="961"/>
      <c r="AN75" s="961"/>
      <c r="AO75" s="961"/>
      <c r="AP75" s="961">
        <v>124</v>
      </c>
      <c r="AQ75" s="961"/>
      <c r="AR75" s="961"/>
      <c r="AS75" s="961"/>
      <c r="AT75" s="961"/>
      <c r="AU75" s="961">
        <v>62</v>
      </c>
      <c r="AV75" s="961"/>
      <c r="AW75" s="961"/>
      <c r="AX75" s="961"/>
      <c r="AY75" s="961"/>
      <c r="AZ75" s="962"/>
      <c r="BA75" s="962"/>
      <c r="BB75" s="962"/>
      <c r="BC75" s="962"/>
      <c r="BD75" s="963"/>
      <c r="BE75" s="225"/>
      <c r="BF75" s="225"/>
      <c r="BG75" s="225"/>
      <c r="BH75" s="225"/>
      <c r="BI75" s="225"/>
      <c r="BJ75" s="225"/>
      <c r="BK75" s="225"/>
      <c r="BL75" s="225"/>
      <c r="BM75" s="225"/>
      <c r="BN75" s="225"/>
      <c r="BO75" s="225"/>
      <c r="BP75" s="225"/>
      <c r="BQ75" s="222">
        <v>69</v>
      </c>
      <c r="BR75" s="227"/>
      <c r="BS75" s="936"/>
      <c r="BT75" s="937"/>
      <c r="BU75" s="937"/>
      <c r="BV75" s="937"/>
      <c r="BW75" s="937"/>
      <c r="BX75" s="937"/>
      <c r="BY75" s="937"/>
      <c r="BZ75" s="937"/>
      <c r="CA75" s="937"/>
      <c r="CB75" s="937"/>
      <c r="CC75" s="937"/>
      <c r="CD75" s="937"/>
      <c r="CE75" s="937"/>
      <c r="CF75" s="937"/>
      <c r="CG75" s="946"/>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36"/>
      <c r="DW75" s="937"/>
      <c r="DX75" s="937"/>
      <c r="DY75" s="937"/>
      <c r="DZ75" s="938"/>
      <c r="EA75" s="214"/>
    </row>
    <row r="76" spans="1:131" ht="26.25" customHeight="1" x14ac:dyDescent="0.2">
      <c r="A76" s="222">
        <v>9</v>
      </c>
      <c r="B76" s="709" t="s">
        <v>591</v>
      </c>
      <c r="C76" s="703"/>
      <c r="D76" s="703"/>
      <c r="E76" s="703"/>
      <c r="F76" s="703"/>
      <c r="G76" s="703"/>
      <c r="H76" s="703"/>
      <c r="I76" s="703"/>
      <c r="J76" s="703"/>
      <c r="K76" s="703"/>
      <c r="L76" s="703"/>
      <c r="M76" s="703"/>
      <c r="N76" s="703"/>
      <c r="O76" s="703"/>
      <c r="P76" s="710"/>
      <c r="Q76" s="708">
        <v>442</v>
      </c>
      <c r="R76" s="706"/>
      <c r="S76" s="706"/>
      <c r="T76" s="706"/>
      <c r="U76" s="707"/>
      <c r="V76" s="705">
        <v>398</v>
      </c>
      <c r="W76" s="706"/>
      <c r="X76" s="706"/>
      <c r="Y76" s="706"/>
      <c r="Z76" s="707"/>
      <c r="AA76" s="705">
        <v>44</v>
      </c>
      <c r="AB76" s="706"/>
      <c r="AC76" s="706"/>
      <c r="AD76" s="706"/>
      <c r="AE76" s="707"/>
      <c r="AF76" s="705">
        <v>44</v>
      </c>
      <c r="AG76" s="706"/>
      <c r="AH76" s="706"/>
      <c r="AI76" s="706"/>
      <c r="AJ76" s="707"/>
      <c r="AK76" s="705">
        <v>44</v>
      </c>
      <c r="AL76" s="706"/>
      <c r="AM76" s="706"/>
      <c r="AN76" s="706"/>
      <c r="AO76" s="707"/>
      <c r="AP76" s="705">
        <v>213</v>
      </c>
      <c r="AQ76" s="706"/>
      <c r="AR76" s="706"/>
      <c r="AS76" s="706"/>
      <c r="AT76" s="707"/>
      <c r="AU76" s="705">
        <v>142</v>
      </c>
      <c r="AV76" s="706"/>
      <c r="AW76" s="706"/>
      <c r="AX76" s="706"/>
      <c r="AY76" s="707"/>
      <c r="AZ76" s="702"/>
      <c r="BA76" s="703"/>
      <c r="BB76" s="703"/>
      <c r="BC76" s="703"/>
      <c r="BD76" s="704"/>
      <c r="BE76" s="225"/>
      <c r="BF76" s="225"/>
      <c r="BG76" s="225"/>
      <c r="BH76" s="225"/>
      <c r="BI76" s="225"/>
      <c r="BJ76" s="225"/>
      <c r="BK76" s="225"/>
      <c r="BL76" s="225"/>
      <c r="BM76" s="225"/>
      <c r="BN76" s="225"/>
      <c r="BO76" s="225"/>
      <c r="BP76" s="225"/>
      <c r="BQ76" s="222">
        <v>70</v>
      </c>
      <c r="BR76" s="227"/>
      <c r="BS76" s="936"/>
      <c r="BT76" s="937"/>
      <c r="BU76" s="937"/>
      <c r="BV76" s="937"/>
      <c r="BW76" s="937"/>
      <c r="BX76" s="937"/>
      <c r="BY76" s="937"/>
      <c r="BZ76" s="937"/>
      <c r="CA76" s="937"/>
      <c r="CB76" s="937"/>
      <c r="CC76" s="937"/>
      <c r="CD76" s="937"/>
      <c r="CE76" s="937"/>
      <c r="CF76" s="937"/>
      <c r="CG76" s="946"/>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36"/>
      <c r="DW76" s="937"/>
      <c r="DX76" s="937"/>
      <c r="DY76" s="937"/>
      <c r="DZ76" s="938"/>
      <c r="EA76" s="214"/>
    </row>
    <row r="77" spans="1:131" ht="26.25" customHeight="1" x14ac:dyDescent="0.2">
      <c r="A77" s="222">
        <v>10</v>
      </c>
      <c r="B77" s="709" t="s">
        <v>598</v>
      </c>
      <c r="C77" s="703"/>
      <c r="D77" s="703"/>
      <c r="E77" s="703"/>
      <c r="F77" s="703"/>
      <c r="G77" s="703"/>
      <c r="H77" s="703"/>
      <c r="I77" s="703"/>
      <c r="J77" s="703"/>
      <c r="K77" s="703"/>
      <c r="L77" s="703"/>
      <c r="M77" s="703"/>
      <c r="N77" s="703"/>
      <c r="O77" s="703"/>
      <c r="P77" s="710"/>
      <c r="Q77" s="708">
        <v>2584</v>
      </c>
      <c r="R77" s="706"/>
      <c r="S77" s="706"/>
      <c r="T77" s="706"/>
      <c r="U77" s="707"/>
      <c r="V77" s="705">
        <v>2324</v>
      </c>
      <c r="W77" s="706"/>
      <c r="X77" s="706"/>
      <c r="Y77" s="706"/>
      <c r="Z77" s="707"/>
      <c r="AA77" s="705">
        <v>261</v>
      </c>
      <c r="AB77" s="706"/>
      <c r="AC77" s="706"/>
      <c r="AD77" s="706"/>
      <c r="AE77" s="707"/>
      <c r="AF77" s="705">
        <v>261</v>
      </c>
      <c r="AG77" s="706"/>
      <c r="AH77" s="706"/>
      <c r="AI77" s="706"/>
      <c r="AJ77" s="707"/>
      <c r="AK77" s="705">
        <v>168</v>
      </c>
      <c r="AL77" s="706"/>
      <c r="AM77" s="706"/>
      <c r="AN77" s="706"/>
      <c r="AO77" s="707"/>
      <c r="AP77" s="705" t="s">
        <v>518</v>
      </c>
      <c r="AQ77" s="706"/>
      <c r="AR77" s="706"/>
      <c r="AS77" s="706"/>
      <c r="AT77" s="707"/>
      <c r="AU77" s="705" t="s">
        <v>518</v>
      </c>
      <c r="AV77" s="706"/>
      <c r="AW77" s="706"/>
      <c r="AX77" s="706"/>
      <c r="AY77" s="707"/>
      <c r="AZ77" s="962"/>
      <c r="BA77" s="962"/>
      <c r="BB77" s="962"/>
      <c r="BC77" s="962"/>
      <c r="BD77" s="963"/>
      <c r="BE77" s="225"/>
      <c r="BF77" s="225"/>
      <c r="BG77" s="225"/>
      <c r="BH77" s="225"/>
      <c r="BI77" s="225"/>
      <c r="BJ77" s="225"/>
      <c r="BK77" s="225"/>
      <c r="BL77" s="225"/>
      <c r="BM77" s="225"/>
      <c r="BN77" s="225"/>
      <c r="BO77" s="225"/>
      <c r="BP77" s="225"/>
      <c r="BQ77" s="222">
        <v>71</v>
      </c>
      <c r="BR77" s="227"/>
      <c r="BS77" s="936"/>
      <c r="BT77" s="937"/>
      <c r="BU77" s="937"/>
      <c r="BV77" s="937"/>
      <c r="BW77" s="937"/>
      <c r="BX77" s="937"/>
      <c r="BY77" s="937"/>
      <c r="BZ77" s="937"/>
      <c r="CA77" s="937"/>
      <c r="CB77" s="937"/>
      <c r="CC77" s="937"/>
      <c r="CD77" s="937"/>
      <c r="CE77" s="937"/>
      <c r="CF77" s="937"/>
      <c r="CG77" s="946"/>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36"/>
      <c r="DW77" s="937"/>
      <c r="DX77" s="937"/>
      <c r="DY77" s="937"/>
      <c r="DZ77" s="938"/>
      <c r="EA77" s="214"/>
    </row>
    <row r="78" spans="1:131" ht="26.25" customHeight="1" x14ac:dyDescent="0.2">
      <c r="A78" s="222">
        <v>11</v>
      </c>
      <c r="B78" s="709" t="s">
        <v>599</v>
      </c>
      <c r="C78" s="703"/>
      <c r="D78" s="703"/>
      <c r="E78" s="703"/>
      <c r="F78" s="703"/>
      <c r="G78" s="703"/>
      <c r="H78" s="703"/>
      <c r="I78" s="703"/>
      <c r="J78" s="703"/>
      <c r="K78" s="703"/>
      <c r="L78" s="703"/>
      <c r="M78" s="703"/>
      <c r="N78" s="703"/>
      <c r="O78" s="703"/>
      <c r="P78" s="710"/>
      <c r="Q78" s="964">
        <v>698021</v>
      </c>
      <c r="R78" s="961"/>
      <c r="S78" s="961"/>
      <c r="T78" s="961"/>
      <c r="U78" s="961"/>
      <c r="V78" s="961">
        <v>682226</v>
      </c>
      <c r="W78" s="961"/>
      <c r="X78" s="961"/>
      <c r="Y78" s="961"/>
      <c r="Z78" s="961"/>
      <c r="AA78" s="961">
        <v>15795</v>
      </c>
      <c r="AB78" s="961"/>
      <c r="AC78" s="961"/>
      <c r="AD78" s="961"/>
      <c r="AE78" s="961"/>
      <c r="AF78" s="961">
        <v>15795</v>
      </c>
      <c r="AG78" s="961"/>
      <c r="AH78" s="961"/>
      <c r="AI78" s="961"/>
      <c r="AJ78" s="961"/>
      <c r="AK78" s="961">
        <v>3838</v>
      </c>
      <c r="AL78" s="961"/>
      <c r="AM78" s="961"/>
      <c r="AN78" s="961"/>
      <c r="AO78" s="961"/>
      <c r="AP78" s="961" t="s">
        <v>518</v>
      </c>
      <c r="AQ78" s="961"/>
      <c r="AR78" s="961"/>
      <c r="AS78" s="961"/>
      <c r="AT78" s="961"/>
      <c r="AU78" s="961" t="s">
        <v>518</v>
      </c>
      <c r="AV78" s="961"/>
      <c r="AW78" s="961"/>
      <c r="AX78" s="961"/>
      <c r="AY78" s="961"/>
      <c r="AZ78" s="962"/>
      <c r="BA78" s="962"/>
      <c r="BB78" s="962"/>
      <c r="BC78" s="962"/>
      <c r="BD78" s="963"/>
      <c r="BE78" s="225"/>
      <c r="BF78" s="225"/>
      <c r="BG78" s="225"/>
      <c r="BH78" s="225"/>
      <c r="BI78" s="225"/>
      <c r="BJ78" s="214"/>
      <c r="BK78" s="214"/>
      <c r="BL78" s="214"/>
      <c r="BM78" s="214"/>
      <c r="BN78" s="214"/>
      <c r="BO78" s="225"/>
      <c r="BP78" s="225"/>
      <c r="BQ78" s="222">
        <v>72</v>
      </c>
      <c r="BR78" s="227"/>
      <c r="BS78" s="936"/>
      <c r="BT78" s="937"/>
      <c r="BU78" s="937"/>
      <c r="BV78" s="937"/>
      <c r="BW78" s="937"/>
      <c r="BX78" s="937"/>
      <c r="BY78" s="937"/>
      <c r="BZ78" s="937"/>
      <c r="CA78" s="937"/>
      <c r="CB78" s="937"/>
      <c r="CC78" s="937"/>
      <c r="CD78" s="937"/>
      <c r="CE78" s="937"/>
      <c r="CF78" s="937"/>
      <c r="CG78" s="946"/>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36"/>
      <c r="DW78" s="937"/>
      <c r="DX78" s="937"/>
      <c r="DY78" s="937"/>
      <c r="DZ78" s="938"/>
      <c r="EA78" s="214"/>
    </row>
    <row r="79" spans="1:131" ht="26.25" customHeight="1" x14ac:dyDescent="0.2">
      <c r="A79" s="222">
        <v>12</v>
      </c>
      <c r="B79" s="709"/>
      <c r="C79" s="703"/>
      <c r="D79" s="703"/>
      <c r="E79" s="703"/>
      <c r="F79" s="703"/>
      <c r="G79" s="703"/>
      <c r="H79" s="703"/>
      <c r="I79" s="703"/>
      <c r="J79" s="703"/>
      <c r="K79" s="703"/>
      <c r="L79" s="703"/>
      <c r="M79" s="703"/>
      <c r="N79" s="703"/>
      <c r="O79" s="703"/>
      <c r="P79" s="710"/>
      <c r="Q79" s="964"/>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225"/>
      <c r="BF79" s="225"/>
      <c r="BG79" s="225"/>
      <c r="BH79" s="225"/>
      <c r="BI79" s="225"/>
      <c r="BJ79" s="214"/>
      <c r="BK79" s="214"/>
      <c r="BL79" s="214"/>
      <c r="BM79" s="214"/>
      <c r="BN79" s="214"/>
      <c r="BO79" s="225"/>
      <c r="BP79" s="225"/>
      <c r="BQ79" s="222">
        <v>73</v>
      </c>
      <c r="BR79" s="227"/>
      <c r="BS79" s="936"/>
      <c r="BT79" s="937"/>
      <c r="BU79" s="937"/>
      <c r="BV79" s="937"/>
      <c r="BW79" s="937"/>
      <c r="BX79" s="937"/>
      <c r="BY79" s="937"/>
      <c r="BZ79" s="937"/>
      <c r="CA79" s="937"/>
      <c r="CB79" s="937"/>
      <c r="CC79" s="937"/>
      <c r="CD79" s="937"/>
      <c r="CE79" s="937"/>
      <c r="CF79" s="937"/>
      <c r="CG79" s="946"/>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36"/>
      <c r="DW79" s="937"/>
      <c r="DX79" s="937"/>
      <c r="DY79" s="937"/>
      <c r="DZ79" s="938"/>
      <c r="EA79" s="214"/>
    </row>
    <row r="80" spans="1:131" ht="26.25" customHeight="1" x14ac:dyDescent="0.2">
      <c r="A80" s="222">
        <v>13</v>
      </c>
      <c r="B80" s="709"/>
      <c r="C80" s="703"/>
      <c r="D80" s="703"/>
      <c r="E80" s="703"/>
      <c r="F80" s="703"/>
      <c r="G80" s="703"/>
      <c r="H80" s="703"/>
      <c r="I80" s="703"/>
      <c r="J80" s="703"/>
      <c r="K80" s="703"/>
      <c r="L80" s="703"/>
      <c r="M80" s="703"/>
      <c r="N80" s="703"/>
      <c r="O80" s="703"/>
      <c r="P80" s="710"/>
      <c r="Q80" s="964"/>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225"/>
      <c r="BF80" s="225"/>
      <c r="BG80" s="225"/>
      <c r="BH80" s="225"/>
      <c r="BI80" s="225"/>
      <c r="BJ80" s="225"/>
      <c r="BK80" s="225"/>
      <c r="BL80" s="225"/>
      <c r="BM80" s="225"/>
      <c r="BN80" s="225"/>
      <c r="BO80" s="225"/>
      <c r="BP80" s="225"/>
      <c r="BQ80" s="222">
        <v>74</v>
      </c>
      <c r="BR80" s="227"/>
      <c r="BS80" s="936"/>
      <c r="BT80" s="937"/>
      <c r="BU80" s="937"/>
      <c r="BV80" s="937"/>
      <c r="BW80" s="937"/>
      <c r="BX80" s="937"/>
      <c r="BY80" s="937"/>
      <c r="BZ80" s="937"/>
      <c r="CA80" s="937"/>
      <c r="CB80" s="937"/>
      <c r="CC80" s="937"/>
      <c r="CD80" s="937"/>
      <c r="CE80" s="937"/>
      <c r="CF80" s="937"/>
      <c r="CG80" s="946"/>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36"/>
      <c r="DW80" s="937"/>
      <c r="DX80" s="937"/>
      <c r="DY80" s="937"/>
      <c r="DZ80" s="938"/>
      <c r="EA80" s="214"/>
    </row>
    <row r="81" spans="1:131" ht="26.25" customHeight="1" x14ac:dyDescent="0.2">
      <c r="A81" s="222">
        <v>14</v>
      </c>
      <c r="B81" s="709"/>
      <c r="C81" s="703"/>
      <c r="D81" s="703"/>
      <c r="E81" s="703"/>
      <c r="F81" s="703"/>
      <c r="G81" s="703"/>
      <c r="H81" s="703"/>
      <c r="I81" s="703"/>
      <c r="J81" s="703"/>
      <c r="K81" s="703"/>
      <c r="L81" s="703"/>
      <c r="M81" s="703"/>
      <c r="N81" s="703"/>
      <c r="O81" s="703"/>
      <c r="P81" s="710"/>
      <c r="Q81" s="708"/>
      <c r="R81" s="706"/>
      <c r="S81" s="706"/>
      <c r="T81" s="706"/>
      <c r="U81" s="707"/>
      <c r="V81" s="705"/>
      <c r="W81" s="706"/>
      <c r="X81" s="706"/>
      <c r="Y81" s="706"/>
      <c r="Z81" s="707"/>
      <c r="AA81" s="705"/>
      <c r="AB81" s="706"/>
      <c r="AC81" s="706"/>
      <c r="AD81" s="706"/>
      <c r="AE81" s="707"/>
      <c r="AF81" s="705"/>
      <c r="AG81" s="706"/>
      <c r="AH81" s="706"/>
      <c r="AI81" s="706"/>
      <c r="AJ81" s="707"/>
      <c r="AK81" s="705"/>
      <c r="AL81" s="706"/>
      <c r="AM81" s="706"/>
      <c r="AN81" s="706"/>
      <c r="AO81" s="707"/>
      <c r="AP81" s="705"/>
      <c r="AQ81" s="706"/>
      <c r="AR81" s="706"/>
      <c r="AS81" s="706"/>
      <c r="AT81" s="707"/>
      <c r="AU81" s="705"/>
      <c r="AV81" s="706"/>
      <c r="AW81" s="706"/>
      <c r="AX81" s="706"/>
      <c r="AY81" s="707"/>
      <c r="AZ81" s="702"/>
      <c r="BA81" s="703"/>
      <c r="BB81" s="703"/>
      <c r="BC81" s="703"/>
      <c r="BD81" s="704"/>
      <c r="BE81" s="225"/>
      <c r="BF81" s="225"/>
      <c r="BG81" s="225"/>
      <c r="BH81" s="225"/>
      <c r="BI81" s="225"/>
      <c r="BJ81" s="225"/>
      <c r="BK81" s="225"/>
      <c r="BL81" s="225"/>
      <c r="BM81" s="225"/>
      <c r="BN81" s="225"/>
      <c r="BO81" s="225"/>
      <c r="BP81" s="225"/>
      <c r="BQ81" s="222">
        <v>75</v>
      </c>
      <c r="BR81" s="227"/>
      <c r="BS81" s="936"/>
      <c r="BT81" s="937"/>
      <c r="BU81" s="937"/>
      <c r="BV81" s="937"/>
      <c r="BW81" s="937"/>
      <c r="BX81" s="937"/>
      <c r="BY81" s="937"/>
      <c r="BZ81" s="937"/>
      <c r="CA81" s="937"/>
      <c r="CB81" s="937"/>
      <c r="CC81" s="937"/>
      <c r="CD81" s="937"/>
      <c r="CE81" s="937"/>
      <c r="CF81" s="937"/>
      <c r="CG81" s="946"/>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36"/>
      <c r="DW81" s="937"/>
      <c r="DX81" s="937"/>
      <c r="DY81" s="937"/>
      <c r="DZ81" s="938"/>
      <c r="EA81" s="214"/>
    </row>
    <row r="82" spans="1:131" ht="26.25" customHeight="1" x14ac:dyDescent="0.2">
      <c r="A82" s="222">
        <v>15</v>
      </c>
      <c r="B82" s="709"/>
      <c r="C82" s="703"/>
      <c r="D82" s="703"/>
      <c r="E82" s="703"/>
      <c r="F82" s="703"/>
      <c r="G82" s="703"/>
      <c r="H82" s="703"/>
      <c r="I82" s="703"/>
      <c r="J82" s="703"/>
      <c r="K82" s="703"/>
      <c r="L82" s="703"/>
      <c r="M82" s="703"/>
      <c r="N82" s="703"/>
      <c r="O82" s="703"/>
      <c r="P82" s="710"/>
      <c r="Q82" s="964"/>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225"/>
      <c r="BF82" s="225"/>
      <c r="BG82" s="225"/>
      <c r="BH82" s="225"/>
      <c r="BI82" s="225"/>
      <c r="BJ82" s="225"/>
      <c r="BK82" s="225"/>
      <c r="BL82" s="225"/>
      <c r="BM82" s="225"/>
      <c r="BN82" s="225"/>
      <c r="BO82" s="225"/>
      <c r="BP82" s="225"/>
      <c r="BQ82" s="222">
        <v>76</v>
      </c>
      <c r="BR82" s="227"/>
      <c r="BS82" s="936"/>
      <c r="BT82" s="937"/>
      <c r="BU82" s="937"/>
      <c r="BV82" s="937"/>
      <c r="BW82" s="937"/>
      <c r="BX82" s="937"/>
      <c r="BY82" s="937"/>
      <c r="BZ82" s="937"/>
      <c r="CA82" s="937"/>
      <c r="CB82" s="937"/>
      <c r="CC82" s="937"/>
      <c r="CD82" s="937"/>
      <c r="CE82" s="937"/>
      <c r="CF82" s="937"/>
      <c r="CG82" s="946"/>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36"/>
      <c r="DW82" s="937"/>
      <c r="DX82" s="937"/>
      <c r="DY82" s="937"/>
      <c r="DZ82" s="938"/>
      <c r="EA82" s="214"/>
    </row>
    <row r="83" spans="1:131" ht="26.25" customHeight="1" x14ac:dyDescent="0.2">
      <c r="A83" s="222">
        <v>16</v>
      </c>
      <c r="B83" s="709"/>
      <c r="C83" s="703"/>
      <c r="D83" s="703"/>
      <c r="E83" s="703"/>
      <c r="F83" s="703"/>
      <c r="G83" s="703"/>
      <c r="H83" s="703"/>
      <c r="I83" s="703"/>
      <c r="J83" s="703"/>
      <c r="K83" s="703"/>
      <c r="L83" s="703"/>
      <c r="M83" s="703"/>
      <c r="N83" s="703"/>
      <c r="O83" s="703"/>
      <c r="P83" s="710"/>
      <c r="Q83" s="964"/>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225"/>
      <c r="BF83" s="225"/>
      <c r="BG83" s="225"/>
      <c r="BH83" s="225"/>
      <c r="BI83" s="225"/>
      <c r="BJ83" s="225"/>
      <c r="BK83" s="225"/>
      <c r="BL83" s="225"/>
      <c r="BM83" s="225"/>
      <c r="BN83" s="225"/>
      <c r="BO83" s="225"/>
      <c r="BP83" s="225"/>
      <c r="BQ83" s="222">
        <v>77</v>
      </c>
      <c r="BR83" s="227"/>
      <c r="BS83" s="936"/>
      <c r="BT83" s="937"/>
      <c r="BU83" s="937"/>
      <c r="BV83" s="937"/>
      <c r="BW83" s="937"/>
      <c r="BX83" s="937"/>
      <c r="BY83" s="937"/>
      <c r="BZ83" s="937"/>
      <c r="CA83" s="937"/>
      <c r="CB83" s="937"/>
      <c r="CC83" s="937"/>
      <c r="CD83" s="937"/>
      <c r="CE83" s="937"/>
      <c r="CF83" s="937"/>
      <c r="CG83" s="946"/>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36"/>
      <c r="DW83" s="937"/>
      <c r="DX83" s="937"/>
      <c r="DY83" s="937"/>
      <c r="DZ83" s="938"/>
      <c r="EA83" s="214"/>
    </row>
    <row r="84" spans="1:131" ht="26.25" customHeight="1" x14ac:dyDescent="0.2">
      <c r="A84" s="222">
        <v>17</v>
      </c>
      <c r="B84" s="709"/>
      <c r="C84" s="703"/>
      <c r="D84" s="703"/>
      <c r="E84" s="703"/>
      <c r="F84" s="703"/>
      <c r="G84" s="703"/>
      <c r="H84" s="703"/>
      <c r="I84" s="703"/>
      <c r="J84" s="703"/>
      <c r="K84" s="703"/>
      <c r="L84" s="703"/>
      <c r="M84" s="703"/>
      <c r="N84" s="703"/>
      <c r="O84" s="703"/>
      <c r="P84" s="710"/>
      <c r="Q84" s="964"/>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225"/>
      <c r="BF84" s="225"/>
      <c r="BG84" s="225"/>
      <c r="BH84" s="225"/>
      <c r="BI84" s="225"/>
      <c r="BJ84" s="225"/>
      <c r="BK84" s="225"/>
      <c r="BL84" s="225"/>
      <c r="BM84" s="225"/>
      <c r="BN84" s="225"/>
      <c r="BO84" s="225"/>
      <c r="BP84" s="225"/>
      <c r="BQ84" s="222">
        <v>78</v>
      </c>
      <c r="BR84" s="227"/>
      <c r="BS84" s="936"/>
      <c r="BT84" s="937"/>
      <c r="BU84" s="937"/>
      <c r="BV84" s="937"/>
      <c r="BW84" s="937"/>
      <c r="BX84" s="937"/>
      <c r="BY84" s="937"/>
      <c r="BZ84" s="937"/>
      <c r="CA84" s="937"/>
      <c r="CB84" s="937"/>
      <c r="CC84" s="937"/>
      <c r="CD84" s="937"/>
      <c r="CE84" s="937"/>
      <c r="CF84" s="937"/>
      <c r="CG84" s="946"/>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36"/>
      <c r="DW84" s="937"/>
      <c r="DX84" s="937"/>
      <c r="DY84" s="937"/>
      <c r="DZ84" s="938"/>
      <c r="EA84" s="214"/>
    </row>
    <row r="85" spans="1:131" ht="26.25" customHeight="1" x14ac:dyDescent="0.2">
      <c r="A85" s="222">
        <v>18</v>
      </c>
      <c r="B85" s="709"/>
      <c r="C85" s="703"/>
      <c r="D85" s="703"/>
      <c r="E85" s="703"/>
      <c r="F85" s="703"/>
      <c r="G85" s="703"/>
      <c r="H85" s="703"/>
      <c r="I85" s="703"/>
      <c r="J85" s="703"/>
      <c r="K85" s="703"/>
      <c r="L85" s="703"/>
      <c r="M85" s="703"/>
      <c r="N85" s="703"/>
      <c r="O85" s="703"/>
      <c r="P85" s="710"/>
      <c r="Q85" s="964"/>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225"/>
      <c r="BF85" s="225"/>
      <c r="BG85" s="225"/>
      <c r="BH85" s="225"/>
      <c r="BI85" s="225"/>
      <c r="BJ85" s="225"/>
      <c r="BK85" s="225"/>
      <c r="BL85" s="225"/>
      <c r="BM85" s="225"/>
      <c r="BN85" s="225"/>
      <c r="BO85" s="225"/>
      <c r="BP85" s="225"/>
      <c r="BQ85" s="222">
        <v>79</v>
      </c>
      <c r="BR85" s="227"/>
      <c r="BS85" s="936"/>
      <c r="BT85" s="937"/>
      <c r="BU85" s="937"/>
      <c r="BV85" s="937"/>
      <c r="BW85" s="937"/>
      <c r="BX85" s="937"/>
      <c r="BY85" s="937"/>
      <c r="BZ85" s="937"/>
      <c r="CA85" s="937"/>
      <c r="CB85" s="937"/>
      <c r="CC85" s="937"/>
      <c r="CD85" s="937"/>
      <c r="CE85" s="937"/>
      <c r="CF85" s="937"/>
      <c r="CG85" s="946"/>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36"/>
      <c r="DW85" s="937"/>
      <c r="DX85" s="937"/>
      <c r="DY85" s="937"/>
      <c r="DZ85" s="938"/>
      <c r="EA85" s="214"/>
    </row>
    <row r="86" spans="1:131" ht="26.25" customHeight="1" x14ac:dyDescent="0.2">
      <c r="A86" s="222">
        <v>19</v>
      </c>
      <c r="B86" s="709"/>
      <c r="C86" s="703"/>
      <c r="D86" s="703"/>
      <c r="E86" s="703"/>
      <c r="F86" s="703"/>
      <c r="G86" s="703"/>
      <c r="H86" s="703"/>
      <c r="I86" s="703"/>
      <c r="J86" s="703"/>
      <c r="K86" s="703"/>
      <c r="L86" s="703"/>
      <c r="M86" s="703"/>
      <c r="N86" s="703"/>
      <c r="O86" s="703"/>
      <c r="P86" s="710"/>
      <c r="Q86" s="964"/>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225"/>
      <c r="BF86" s="225"/>
      <c r="BG86" s="225"/>
      <c r="BH86" s="225"/>
      <c r="BI86" s="225"/>
      <c r="BJ86" s="225"/>
      <c r="BK86" s="225"/>
      <c r="BL86" s="225"/>
      <c r="BM86" s="225"/>
      <c r="BN86" s="225"/>
      <c r="BO86" s="225"/>
      <c r="BP86" s="225"/>
      <c r="BQ86" s="222">
        <v>80</v>
      </c>
      <c r="BR86" s="227"/>
      <c r="BS86" s="936"/>
      <c r="BT86" s="937"/>
      <c r="BU86" s="937"/>
      <c r="BV86" s="937"/>
      <c r="BW86" s="937"/>
      <c r="BX86" s="937"/>
      <c r="BY86" s="937"/>
      <c r="BZ86" s="937"/>
      <c r="CA86" s="937"/>
      <c r="CB86" s="937"/>
      <c r="CC86" s="937"/>
      <c r="CD86" s="937"/>
      <c r="CE86" s="937"/>
      <c r="CF86" s="937"/>
      <c r="CG86" s="946"/>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36"/>
      <c r="DW86" s="937"/>
      <c r="DX86" s="937"/>
      <c r="DY86" s="937"/>
      <c r="DZ86" s="938"/>
      <c r="EA86" s="214"/>
    </row>
    <row r="87" spans="1:131" ht="26.25" customHeight="1" x14ac:dyDescent="0.2">
      <c r="A87" s="228">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225"/>
      <c r="BF87" s="225"/>
      <c r="BG87" s="225"/>
      <c r="BH87" s="225"/>
      <c r="BI87" s="225"/>
      <c r="BJ87" s="225"/>
      <c r="BK87" s="225"/>
      <c r="BL87" s="225"/>
      <c r="BM87" s="225"/>
      <c r="BN87" s="225"/>
      <c r="BO87" s="225"/>
      <c r="BP87" s="225"/>
      <c r="BQ87" s="222">
        <v>81</v>
      </c>
      <c r="BR87" s="227"/>
      <c r="BS87" s="936"/>
      <c r="BT87" s="937"/>
      <c r="BU87" s="937"/>
      <c r="BV87" s="937"/>
      <c r="BW87" s="937"/>
      <c r="BX87" s="937"/>
      <c r="BY87" s="937"/>
      <c r="BZ87" s="937"/>
      <c r="CA87" s="937"/>
      <c r="CB87" s="937"/>
      <c r="CC87" s="937"/>
      <c r="CD87" s="937"/>
      <c r="CE87" s="937"/>
      <c r="CF87" s="937"/>
      <c r="CG87" s="946"/>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36"/>
      <c r="DW87" s="937"/>
      <c r="DX87" s="937"/>
      <c r="DY87" s="937"/>
      <c r="DZ87" s="938"/>
      <c r="EA87" s="214"/>
    </row>
    <row r="88" spans="1:131" ht="26.25" customHeight="1" thickBot="1" x14ac:dyDescent="0.25">
      <c r="A88" s="224" t="s">
        <v>390</v>
      </c>
      <c r="B88" s="928" t="s">
        <v>418</v>
      </c>
      <c r="C88" s="929"/>
      <c r="D88" s="929"/>
      <c r="E88" s="929"/>
      <c r="F88" s="929"/>
      <c r="G88" s="929"/>
      <c r="H88" s="929"/>
      <c r="I88" s="929"/>
      <c r="J88" s="929"/>
      <c r="K88" s="929"/>
      <c r="L88" s="929"/>
      <c r="M88" s="929"/>
      <c r="N88" s="929"/>
      <c r="O88" s="929"/>
      <c r="P88" s="939"/>
      <c r="Q88" s="952"/>
      <c r="R88" s="953"/>
      <c r="S88" s="953"/>
      <c r="T88" s="953"/>
      <c r="U88" s="953"/>
      <c r="V88" s="953"/>
      <c r="W88" s="953"/>
      <c r="X88" s="953"/>
      <c r="Y88" s="953"/>
      <c r="Z88" s="953"/>
      <c r="AA88" s="953"/>
      <c r="AB88" s="953"/>
      <c r="AC88" s="953"/>
      <c r="AD88" s="953"/>
      <c r="AE88" s="953"/>
      <c r="AF88" s="737">
        <v>23776</v>
      </c>
      <c r="AG88" s="737"/>
      <c r="AH88" s="737"/>
      <c r="AI88" s="737"/>
      <c r="AJ88" s="737"/>
      <c r="AK88" s="953"/>
      <c r="AL88" s="953"/>
      <c r="AM88" s="953"/>
      <c r="AN88" s="953"/>
      <c r="AO88" s="953"/>
      <c r="AP88" s="737">
        <v>5742</v>
      </c>
      <c r="AQ88" s="737"/>
      <c r="AR88" s="737"/>
      <c r="AS88" s="737"/>
      <c r="AT88" s="737"/>
      <c r="AU88" s="737">
        <v>2493</v>
      </c>
      <c r="AV88" s="737"/>
      <c r="AW88" s="737"/>
      <c r="AX88" s="737"/>
      <c r="AY88" s="737"/>
      <c r="AZ88" s="950"/>
      <c r="BA88" s="950"/>
      <c r="BB88" s="950"/>
      <c r="BC88" s="950"/>
      <c r="BD88" s="951"/>
      <c r="BE88" s="225"/>
      <c r="BF88" s="225"/>
      <c r="BG88" s="225"/>
      <c r="BH88" s="225"/>
      <c r="BI88" s="225"/>
      <c r="BJ88" s="225"/>
      <c r="BK88" s="225"/>
      <c r="BL88" s="225"/>
      <c r="BM88" s="225"/>
      <c r="BN88" s="225"/>
      <c r="BO88" s="225"/>
      <c r="BP88" s="225"/>
      <c r="BQ88" s="222">
        <v>82</v>
      </c>
      <c r="BR88" s="227"/>
      <c r="BS88" s="936"/>
      <c r="BT88" s="937"/>
      <c r="BU88" s="937"/>
      <c r="BV88" s="937"/>
      <c r="BW88" s="937"/>
      <c r="BX88" s="937"/>
      <c r="BY88" s="937"/>
      <c r="BZ88" s="937"/>
      <c r="CA88" s="937"/>
      <c r="CB88" s="937"/>
      <c r="CC88" s="937"/>
      <c r="CD88" s="937"/>
      <c r="CE88" s="937"/>
      <c r="CF88" s="937"/>
      <c r="CG88" s="946"/>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36"/>
      <c r="DW88" s="937"/>
      <c r="DX88" s="937"/>
      <c r="DY88" s="937"/>
      <c r="DZ88" s="938"/>
      <c r="EA88" s="214"/>
    </row>
    <row r="89" spans="1:131" ht="26.25" hidden="1" customHeight="1" x14ac:dyDescent="0.2">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936"/>
      <c r="BT89" s="937"/>
      <c r="BU89" s="937"/>
      <c r="BV89" s="937"/>
      <c r="BW89" s="937"/>
      <c r="BX89" s="937"/>
      <c r="BY89" s="937"/>
      <c r="BZ89" s="937"/>
      <c r="CA89" s="937"/>
      <c r="CB89" s="937"/>
      <c r="CC89" s="937"/>
      <c r="CD89" s="937"/>
      <c r="CE89" s="937"/>
      <c r="CF89" s="937"/>
      <c r="CG89" s="946"/>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36"/>
      <c r="DW89" s="937"/>
      <c r="DX89" s="937"/>
      <c r="DY89" s="937"/>
      <c r="DZ89" s="938"/>
      <c r="EA89" s="214"/>
    </row>
    <row r="90" spans="1:131" ht="26.25" hidden="1" customHeight="1" x14ac:dyDescent="0.2">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936"/>
      <c r="BT90" s="937"/>
      <c r="BU90" s="937"/>
      <c r="BV90" s="937"/>
      <c r="BW90" s="937"/>
      <c r="BX90" s="937"/>
      <c r="BY90" s="937"/>
      <c r="BZ90" s="937"/>
      <c r="CA90" s="937"/>
      <c r="CB90" s="937"/>
      <c r="CC90" s="937"/>
      <c r="CD90" s="937"/>
      <c r="CE90" s="937"/>
      <c r="CF90" s="937"/>
      <c r="CG90" s="946"/>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36"/>
      <c r="DW90" s="937"/>
      <c r="DX90" s="937"/>
      <c r="DY90" s="937"/>
      <c r="DZ90" s="938"/>
      <c r="EA90" s="214"/>
    </row>
    <row r="91" spans="1:131" ht="26.25" hidden="1" customHeight="1" x14ac:dyDescent="0.2">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936"/>
      <c r="BT91" s="937"/>
      <c r="BU91" s="937"/>
      <c r="BV91" s="937"/>
      <c r="BW91" s="937"/>
      <c r="BX91" s="937"/>
      <c r="BY91" s="937"/>
      <c r="BZ91" s="937"/>
      <c r="CA91" s="937"/>
      <c r="CB91" s="937"/>
      <c r="CC91" s="937"/>
      <c r="CD91" s="937"/>
      <c r="CE91" s="937"/>
      <c r="CF91" s="937"/>
      <c r="CG91" s="946"/>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36"/>
      <c r="DW91" s="937"/>
      <c r="DX91" s="937"/>
      <c r="DY91" s="937"/>
      <c r="DZ91" s="938"/>
      <c r="EA91" s="214"/>
    </row>
    <row r="92" spans="1:131" ht="26.25" hidden="1" customHeight="1" x14ac:dyDescent="0.2">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936"/>
      <c r="BT92" s="937"/>
      <c r="BU92" s="937"/>
      <c r="BV92" s="937"/>
      <c r="BW92" s="937"/>
      <c r="BX92" s="937"/>
      <c r="BY92" s="937"/>
      <c r="BZ92" s="937"/>
      <c r="CA92" s="937"/>
      <c r="CB92" s="937"/>
      <c r="CC92" s="937"/>
      <c r="CD92" s="937"/>
      <c r="CE92" s="937"/>
      <c r="CF92" s="937"/>
      <c r="CG92" s="946"/>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36"/>
      <c r="DW92" s="937"/>
      <c r="DX92" s="937"/>
      <c r="DY92" s="937"/>
      <c r="DZ92" s="938"/>
      <c r="EA92" s="214"/>
    </row>
    <row r="93" spans="1:131" ht="26.25" hidden="1" customHeight="1" x14ac:dyDescent="0.2">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936"/>
      <c r="BT93" s="937"/>
      <c r="BU93" s="937"/>
      <c r="BV93" s="937"/>
      <c r="BW93" s="937"/>
      <c r="BX93" s="937"/>
      <c r="BY93" s="937"/>
      <c r="BZ93" s="937"/>
      <c r="CA93" s="937"/>
      <c r="CB93" s="937"/>
      <c r="CC93" s="937"/>
      <c r="CD93" s="937"/>
      <c r="CE93" s="937"/>
      <c r="CF93" s="937"/>
      <c r="CG93" s="946"/>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36"/>
      <c r="DW93" s="937"/>
      <c r="DX93" s="937"/>
      <c r="DY93" s="937"/>
      <c r="DZ93" s="938"/>
      <c r="EA93" s="214"/>
    </row>
    <row r="94" spans="1:131" ht="26.25" hidden="1" customHeight="1" x14ac:dyDescent="0.2">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936"/>
      <c r="BT94" s="937"/>
      <c r="BU94" s="937"/>
      <c r="BV94" s="937"/>
      <c r="BW94" s="937"/>
      <c r="BX94" s="937"/>
      <c r="BY94" s="937"/>
      <c r="BZ94" s="937"/>
      <c r="CA94" s="937"/>
      <c r="CB94" s="937"/>
      <c r="CC94" s="937"/>
      <c r="CD94" s="937"/>
      <c r="CE94" s="937"/>
      <c r="CF94" s="937"/>
      <c r="CG94" s="946"/>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36"/>
      <c r="DW94" s="937"/>
      <c r="DX94" s="937"/>
      <c r="DY94" s="937"/>
      <c r="DZ94" s="938"/>
      <c r="EA94" s="214"/>
    </row>
    <row r="95" spans="1:131" ht="26.25" hidden="1" customHeight="1" x14ac:dyDescent="0.2">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936"/>
      <c r="BT95" s="937"/>
      <c r="BU95" s="937"/>
      <c r="BV95" s="937"/>
      <c r="BW95" s="937"/>
      <c r="BX95" s="937"/>
      <c r="BY95" s="937"/>
      <c r="BZ95" s="937"/>
      <c r="CA95" s="937"/>
      <c r="CB95" s="937"/>
      <c r="CC95" s="937"/>
      <c r="CD95" s="937"/>
      <c r="CE95" s="937"/>
      <c r="CF95" s="937"/>
      <c r="CG95" s="946"/>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36"/>
      <c r="DW95" s="937"/>
      <c r="DX95" s="937"/>
      <c r="DY95" s="937"/>
      <c r="DZ95" s="938"/>
      <c r="EA95" s="214"/>
    </row>
    <row r="96" spans="1:131" ht="26.25" hidden="1" customHeight="1" x14ac:dyDescent="0.2">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936"/>
      <c r="BT96" s="937"/>
      <c r="BU96" s="937"/>
      <c r="BV96" s="937"/>
      <c r="BW96" s="937"/>
      <c r="BX96" s="937"/>
      <c r="BY96" s="937"/>
      <c r="BZ96" s="937"/>
      <c r="CA96" s="937"/>
      <c r="CB96" s="937"/>
      <c r="CC96" s="937"/>
      <c r="CD96" s="937"/>
      <c r="CE96" s="937"/>
      <c r="CF96" s="937"/>
      <c r="CG96" s="946"/>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36"/>
      <c r="DW96" s="937"/>
      <c r="DX96" s="937"/>
      <c r="DY96" s="937"/>
      <c r="DZ96" s="938"/>
      <c r="EA96" s="214"/>
    </row>
    <row r="97" spans="1:131" ht="26.25" hidden="1" customHeight="1" x14ac:dyDescent="0.2">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936"/>
      <c r="BT97" s="937"/>
      <c r="BU97" s="937"/>
      <c r="BV97" s="937"/>
      <c r="BW97" s="937"/>
      <c r="BX97" s="937"/>
      <c r="BY97" s="937"/>
      <c r="BZ97" s="937"/>
      <c r="CA97" s="937"/>
      <c r="CB97" s="937"/>
      <c r="CC97" s="937"/>
      <c r="CD97" s="937"/>
      <c r="CE97" s="937"/>
      <c r="CF97" s="937"/>
      <c r="CG97" s="946"/>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36"/>
      <c r="DW97" s="937"/>
      <c r="DX97" s="937"/>
      <c r="DY97" s="937"/>
      <c r="DZ97" s="938"/>
      <c r="EA97" s="214"/>
    </row>
    <row r="98" spans="1:131" ht="26.25" hidden="1" customHeight="1" x14ac:dyDescent="0.2">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936"/>
      <c r="BT98" s="937"/>
      <c r="BU98" s="937"/>
      <c r="BV98" s="937"/>
      <c r="BW98" s="937"/>
      <c r="BX98" s="937"/>
      <c r="BY98" s="937"/>
      <c r="BZ98" s="937"/>
      <c r="CA98" s="937"/>
      <c r="CB98" s="937"/>
      <c r="CC98" s="937"/>
      <c r="CD98" s="937"/>
      <c r="CE98" s="937"/>
      <c r="CF98" s="937"/>
      <c r="CG98" s="946"/>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36"/>
      <c r="DW98" s="937"/>
      <c r="DX98" s="937"/>
      <c r="DY98" s="937"/>
      <c r="DZ98" s="938"/>
      <c r="EA98" s="214"/>
    </row>
    <row r="99" spans="1:131" ht="26.25" hidden="1" customHeight="1" x14ac:dyDescent="0.2">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936"/>
      <c r="BT99" s="937"/>
      <c r="BU99" s="937"/>
      <c r="BV99" s="937"/>
      <c r="BW99" s="937"/>
      <c r="BX99" s="937"/>
      <c r="BY99" s="937"/>
      <c r="BZ99" s="937"/>
      <c r="CA99" s="937"/>
      <c r="CB99" s="937"/>
      <c r="CC99" s="937"/>
      <c r="CD99" s="937"/>
      <c r="CE99" s="937"/>
      <c r="CF99" s="937"/>
      <c r="CG99" s="946"/>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36"/>
      <c r="DW99" s="937"/>
      <c r="DX99" s="937"/>
      <c r="DY99" s="937"/>
      <c r="DZ99" s="938"/>
      <c r="EA99" s="214"/>
    </row>
    <row r="100" spans="1:131" ht="26.25" hidden="1" customHeight="1" x14ac:dyDescent="0.2">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936"/>
      <c r="BT100" s="937"/>
      <c r="BU100" s="937"/>
      <c r="BV100" s="937"/>
      <c r="BW100" s="937"/>
      <c r="BX100" s="937"/>
      <c r="BY100" s="937"/>
      <c r="BZ100" s="937"/>
      <c r="CA100" s="937"/>
      <c r="CB100" s="937"/>
      <c r="CC100" s="937"/>
      <c r="CD100" s="937"/>
      <c r="CE100" s="937"/>
      <c r="CF100" s="937"/>
      <c r="CG100" s="946"/>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36"/>
      <c r="DW100" s="937"/>
      <c r="DX100" s="937"/>
      <c r="DY100" s="937"/>
      <c r="DZ100" s="938"/>
      <c r="EA100" s="214"/>
    </row>
    <row r="101" spans="1:131" ht="26.25" hidden="1" customHeight="1" x14ac:dyDescent="0.2">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936"/>
      <c r="BT101" s="937"/>
      <c r="BU101" s="937"/>
      <c r="BV101" s="937"/>
      <c r="BW101" s="937"/>
      <c r="BX101" s="937"/>
      <c r="BY101" s="937"/>
      <c r="BZ101" s="937"/>
      <c r="CA101" s="937"/>
      <c r="CB101" s="937"/>
      <c r="CC101" s="937"/>
      <c r="CD101" s="937"/>
      <c r="CE101" s="937"/>
      <c r="CF101" s="937"/>
      <c r="CG101" s="946"/>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36"/>
      <c r="DW101" s="937"/>
      <c r="DX101" s="937"/>
      <c r="DY101" s="937"/>
      <c r="DZ101" s="938"/>
      <c r="EA101" s="214"/>
    </row>
    <row r="102" spans="1:131" ht="26.25" customHeight="1" thickBot="1" x14ac:dyDescent="0.25">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390</v>
      </c>
      <c r="BR102" s="928" t="s">
        <v>419</v>
      </c>
      <c r="BS102" s="929"/>
      <c r="BT102" s="929"/>
      <c r="BU102" s="929"/>
      <c r="BV102" s="929"/>
      <c r="BW102" s="929"/>
      <c r="BX102" s="929"/>
      <c r="BY102" s="929"/>
      <c r="BZ102" s="929"/>
      <c r="CA102" s="929"/>
      <c r="CB102" s="929"/>
      <c r="CC102" s="929"/>
      <c r="CD102" s="929"/>
      <c r="CE102" s="929"/>
      <c r="CF102" s="929"/>
      <c r="CG102" s="939"/>
      <c r="CH102" s="940"/>
      <c r="CI102" s="941"/>
      <c r="CJ102" s="941"/>
      <c r="CK102" s="941"/>
      <c r="CL102" s="942"/>
      <c r="CM102" s="940"/>
      <c r="CN102" s="941"/>
      <c r="CO102" s="941"/>
      <c r="CP102" s="941"/>
      <c r="CQ102" s="942"/>
      <c r="CR102" s="943"/>
      <c r="CS102" s="944"/>
      <c r="CT102" s="944"/>
      <c r="CU102" s="944"/>
      <c r="CV102" s="945"/>
      <c r="CW102" s="943"/>
      <c r="CX102" s="944"/>
      <c r="CY102" s="944"/>
      <c r="CZ102" s="944"/>
      <c r="DA102" s="945"/>
      <c r="DB102" s="943"/>
      <c r="DC102" s="944"/>
      <c r="DD102" s="944"/>
      <c r="DE102" s="944"/>
      <c r="DF102" s="945"/>
      <c r="DG102" s="943"/>
      <c r="DH102" s="944"/>
      <c r="DI102" s="944"/>
      <c r="DJ102" s="944"/>
      <c r="DK102" s="945"/>
      <c r="DL102" s="943"/>
      <c r="DM102" s="944"/>
      <c r="DN102" s="944"/>
      <c r="DO102" s="944"/>
      <c r="DP102" s="945"/>
      <c r="DQ102" s="943"/>
      <c r="DR102" s="944"/>
      <c r="DS102" s="944"/>
      <c r="DT102" s="944"/>
      <c r="DU102" s="945"/>
      <c r="DV102" s="928"/>
      <c r="DW102" s="929"/>
      <c r="DX102" s="929"/>
      <c r="DY102" s="929"/>
      <c r="DZ102" s="930"/>
      <c r="EA102" s="214"/>
    </row>
    <row r="103" spans="1:131" ht="26.25" customHeight="1" x14ac:dyDescent="0.2">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31" t="s">
        <v>420</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14"/>
    </row>
    <row r="104" spans="1:131" ht="26.25" customHeight="1" x14ac:dyDescent="0.2">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32" t="s">
        <v>421</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14"/>
    </row>
    <row r="105" spans="1:131" ht="11.25" customHeight="1" x14ac:dyDescent="0.2">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33" t="s">
        <v>422</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423</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33" t="s">
        <v>424</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425</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14" customFormat="1" ht="26.25" customHeight="1" x14ac:dyDescent="0.2">
      <c r="A109" s="889" t="s">
        <v>426</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92" t="s">
        <v>427</v>
      </c>
      <c r="AB109" s="890"/>
      <c r="AC109" s="890"/>
      <c r="AD109" s="890"/>
      <c r="AE109" s="891"/>
      <c r="AF109" s="892" t="s">
        <v>428</v>
      </c>
      <c r="AG109" s="890"/>
      <c r="AH109" s="890"/>
      <c r="AI109" s="890"/>
      <c r="AJ109" s="891"/>
      <c r="AK109" s="892" t="s">
        <v>305</v>
      </c>
      <c r="AL109" s="890"/>
      <c r="AM109" s="890"/>
      <c r="AN109" s="890"/>
      <c r="AO109" s="891"/>
      <c r="AP109" s="892" t="s">
        <v>429</v>
      </c>
      <c r="AQ109" s="890"/>
      <c r="AR109" s="890"/>
      <c r="AS109" s="890"/>
      <c r="AT109" s="920"/>
      <c r="AU109" s="889" t="s">
        <v>426</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92" t="s">
        <v>427</v>
      </c>
      <c r="BR109" s="890"/>
      <c r="BS109" s="890"/>
      <c r="BT109" s="890"/>
      <c r="BU109" s="891"/>
      <c r="BV109" s="892" t="s">
        <v>428</v>
      </c>
      <c r="BW109" s="890"/>
      <c r="BX109" s="890"/>
      <c r="BY109" s="890"/>
      <c r="BZ109" s="891"/>
      <c r="CA109" s="892" t="s">
        <v>305</v>
      </c>
      <c r="CB109" s="890"/>
      <c r="CC109" s="890"/>
      <c r="CD109" s="890"/>
      <c r="CE109" s="891"/>
      <c r="CF109" s="927" t="s">
        <v>429</v>
      </c>
      <c r="CG109" s="927"/>
      <c r="CH109" s="927"/>
      <c r="CI109" s="927"/>
      <c r="CJ109" s="927"/>
      <c r="CK109" s="892" t="s">
        <v>430</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92" t="s">
        <v>427</v>
      </c>
      <c r="DH109" s="890"/>
      <c r="DI109" s="890"/>
      <c r="DJ109" s="890"/>
      <c r="DK109" s="891"/>
      <c r="DL109" s="892" t="s">
        <v>428</v>
      </c>
      <c r="DM109" s="890"/>
      <c r="DN109" s="890"/>
      <c r="DO109" s="890"/>
      <c r="DP109" s="891"/>
      <c r="DQ109" s="892" t="s">
        <v>305</v>
      </c>
      <c r="DR109" s="890"/>
      <c r="DS109" s="890"/>
      <c r="DT109" s="890"/>
      <c r="DU109" s="891"/>
      <c r="DV109" s="892" t="s">
        <v>429</v>
      </c>
      <c r="DW109" s="890"/>
      <c r="DX109" s="890"/>
      <c r="DY109" s="890"/>
      <c r="DZ109" s="920"/>
    </row>
    <row r="110" spans="1:131" s="214" customFormat="1" ht="26.25" customHeight="1" x14ac:dyDescent="0.2">
      <c r="A110" s="806" t="s">
        <v>431</v>
      </c>
      <c r="B110" s="807"/>
      <c r="C110" s="807"/>
      <c r="D110" s="807"/>
      <c r="E110" s="807"/>
      <c r="F110" s="807"/>
      <c r="G110" s="807"/>
      <c r="H110" s="807"/>
      <c r="I110" s="807"/>
      <c r="J110" s="807"/>
      <c r="K110" s="807"/>
      <c r="L110" s="807"/>
      <c r="M110" s="807"/>
      <c r="N110" s="807"/>
      <c r="O110" s="807"/>
      <c r="P110" s="807"/>
      <c r="Q110" s="807"/>
      <c r="R110" s="807"/>
      <c r="S110" s="807"/>
      <c r="T110" s="807"/>
      <c r="U110" s="807"/>
      <c r="V110" s="807"/>
      <c r="W110" s="807"/>
      <c r="X110" s="807"/>
      <c r="Y110" s="807"/>
      <c r="Z110" s="808"/>
      <c r="AA110" s="882">
        <v>1854137</v>
      </c>
      <c r="AB110" s="883"/>
      <c r="AC110" s="883"/>
      <c r="AD110" s="883"/>
      <c r="AE110" s="884"/>
      <c r="AF110" s="885">
        <v>1815437</v>
      </c>
      <c r="AG110" s="883"/>
      <c r="AH110" s="883"/>
      <c r="AI110" s="883"/>
      <c r="AJ110" s="884"/>
      <c r="AK110" s="885">
        <v>1803275</v>
      </c>
      <c r="AL110" s="883"/>
      <c r="AM110" s="883"/>
      <c r="AN110" s="883"/>
      <c r="AO110" s="884"/>
      <c r="AP110" s="886">
        <v>17.899999999999999</v>
      </c>
      <c r="AQ110" s="887"/>
      <c r="AR110" s="887"/>
      <c r="AS110" s="887"/>
      <c r="AT110" s="888"/>
      <c r="AU110" s="921" t="s">
        <v>73</v>
      </c>
      <c r="AV110" s="922"/>
      <c r="AW110" s="922"/>
      <c r="AX110" s="922"/>
      <c r="AY110" s="922"/>
      <c r="AZ110" s="854" t="s">
        <v>432</v>
      </c>
      <c r="BA110" s="807"/>
      <c r="BB110" s="807"/>
      <c r="BC110" s="807"/>
      <c r="BD110" s="807"/>
      <c r="BE110" s="807"/>
      <c r="BF110" s="807"/>
      <c r="BG110" s="807"/>
      <c r="BH110" s="807"/>
      <c r="BI110" s="807"/>
      <c r="BJ110" s="807"/>
      <c r="BK110" s="807"/>
      <c r="BL110" s="807"/>
      <c r="BM110" s="807"/>
      <c r="BN110" s="807"/>
      <c r="BO110" s="807"/>
      <c r="BP110" s="808"/>
      <c r="BQ110" s="855">
        <v>17289318</v>
      </c>
      <c r="BR110" s="836"/>
      <c r="BS110" s="836"/>
      <c r="BT110" s="836"/>
      <c r="BU110" s="836"/>
      <c r="BV110" s="836">
        <v>17255074</v>
      </c>
      <c r="BW110" s="836"/>
      <c r="BX110" s="836"/>
      <c r="BY110" s="836"/>
      <c r="BZ110" s="836"/>
      <c r="CA110" s="836">
        <v>16933162</v>
      </c>
      <c r="CB110" s="836"/>
      <c r="CC110" s="836"/>
      <c r="CD110" s="836"/>
      <c r="CE110" s="836"/>
      <c r="CF110" s="860">
        <v>168.4</v>
      </c>
      <c r="CG110" s="861"/>
      <c r="CH110" s="861"/>
      <c r="CI110" s="861"/>
      <c r="CJ110" s="861"/>
      <c r="CK110" s="917" t="s">
        <v>433</v>
      </c>
      <c r="CL110" s="818"/>
      <c r="CM110" s="854" t="s">
        <v>434</v>
      </c>
      <c r="CN110" s="807"/>
      <c r="CO110" s="807"/>
      <c r="CP110" s="807"/>
      <c r="CQ110" s="807"/>
      <c r="CR110" s="807"/>
      <c r="CS110" s="807"/>
      <c r="CT110" s="807"/>
      <c r="CU110" s="807"/>
      <c r="CV110" s="807"/>
      <c r="CW110" s="807"/>
      <c r="CX110" s="807"/>
      <c r="CY110" s="807"/>
      <c r="CZ110" s="807"/>
      <c r="DA110" s="807"/>
      <c r="DB110" s="807"/>
      <c r="DC110" s="807"/>
      <c r="DD110" s="807"/>
      <c r="DE110" s="807"/>
      <c r="DF110" s="808"/>
      <c r="DG110" s="855" t="s">
        <v>435</v>
      </c>
      <c r="DH110" s="836"/>
      <c r="DI110" s="836"/>
      <c r="DJ110" s="836"/>
      <c r="DK110" s="836"/>
      <c r="DL110" s="836" t="s">
        <v>436</v>
      </c>
      <c r="DM110" s="836"/>
      <c r="DN110" s="836"/>
      <c r="DO110" s="836"/>
      <c r="DP110" s="836"/>
      <c r="DQ110" s="836" t="s">
        <v>437</v>
      </c>
      <c r="DR110" s="836"/>
      <c r="DS110" s="836"/>
      <c r="DT110" s="836"/>
      <c r="DU110" s="836"/>
      <c r="DV110" s="837" t="s">
        <v>435</v>
      </c>
      <c r="DW110" s="837"/>
      <c r="DX110" s="837"/>
      <c r="DY110" s="837"/>
      <c r="DZ110" s="838"/>
    </row>
    <row r="111" spans="1:131" s="214" customFormat="1" ht="26.25" customHeight="1" x14ac:dyDescent="0.2">
      <c r="A111" s="777" t="s">
        <v>438</v>
      </c>
      <c r="B111" s="778"/>
      <c r="C111" s="778"/>
      <c r="D111" s="778"/>
      <c r="E111" s="778"/>
      <c r="F111" s="778"/>
      <c r="G111" s="778"/>
      <c r="H111" s="778"/>
      <c r="I111" s="778"/>
      <c r="J111" s="778"/>
      <c r="K111" s="778"/>
      <c r="L111" s="778"/>
      <c r="M111" s="778"/>
      <c r="N111" s="778"/>
      <c r="O111" s="778"/>
      <c r="P111" s="778"/>
      <c r="Q111" s="778"/>
      <c r="R111" s="778"/>
      <c r="S111" s="778"/>
      <c r="T111" s="778"/>
      <c r="U111" s="778"/>
      <c r="V111" s="778"/>
      <c r="W111" s="778"/>
      <c r="X111" s="778"/>
      <c r="Y111" s="778"/>
      <c r="Z111" s="916"/>
      <c r="AA111" s="909" t="s">
        <v>435</v>
      </c>
      <c r="AB111" s="910"/>
      <c r="AC111" s="910"/>
      <c r="AD111" s="910"/>
      <c r="AE111" s="911"/>
      <c r="AF111" s="912" t="s">
        <v>435</v>
      </c>
      <c r="AG111" s="910"/>
      <c r="AH111" s="910"/>
      <c r="AI111" s="910"/>
      <c r="AJ111" s="911"/>
      <c r="AK111" s="912" t="s">
        <v>439</v>
      </c>
      <c r="AL111" s="910"/>
      <c r="AM111" s="910"/>
      <c r="AN111" s="910"/>
      <c r="AO111" s="911"/>
      <c r="AP111" s="913" t="s">
        <v>437</v>
      </c>
      <c r="AQ111" s="914"/>
      <c r="AR111" s="914"/>
      <c r="AS111" s="914"/>
      <c r="AT111" s="915"/>
      <c r="AU111" s="923"/>
      <c r="AV111" s="924"/>
      <c r="AW111" s="924"/>
      <c r="AX111" s="924"/>
      <c r="AY111" s="924"/>
      <c r="AZ111" s="814" t="s">
        <v>440</v>
      </c>
      <c r="BA111" s="723"/>
      <c r="BB111" s="723"/>
      <c r="BC111" s="723"/>
      <c r="BD111" s="723"/>
      <c r="BE111" s="723"/>
      <c r="BF111" s="723"/>
      <c r="BG111" s="723"/>
      <c r="BH111" s="723"/>
      <c r="BI111" s="723"/>
      <c r="BJ111" s="723"/>
      <c r="BK111" s="723"/>
      <c r="BL111" s="723"/>
      <c r="BM111" s="723"/>
      <c r="BN111" s="723"/>
      <c r="BO111" s="723"/>
      <c r="BP111" s="724"/>
      <c r="BQ111" s="815" t="s">
        <v>410</v>
      </c>
      <c r="BR111" s="816"/>
      <c r="BS111" s="816"/>
      <c r="BT111" s="816"/>
      <c r="BU111" s="816"/>
      <c r="BV111" s="816" t="s">
        <v>410</v>
      </c>
      <c r="BW111" s="816"/>
      <c r="BX111" s="816"/>
      <c r="BY111" s="816"/>
      <c r="BZ111" s="816"/>
      <c r="CA111" s="816" t="s">
        <v>410</v>
      </c>
      <c r="CB111" s="816"/>
      <c r="CC111" s="816"/>
      <c r="CD111" s="816"/>
      <c r="CE111" s="816"/>
      <c r="CF111" s="869" t="s">
        <v>410</v>
      </c>
      <c r="CG111" s="870"/>
      <c r="CH111" s="870"/>
      <c r="CI111" s="870"/>
      <c r="CJ111" s="870"/>
      <c r="CK111" s="918"/>
      <c r="CL111" s="820"/>
      <c r="CM111" s="814" t="s">
        <v>441</v>
      </c>
      <c r="CN111" s="723"/>
      <c r="CO111" s="723"/>
      <c r="CP111" s="723"/>
      <c r="CQ111" s="723"/>
      <c r="CR111" s="723"/>
      <c r="CS111" s="723"/>
      <c r="CT111" s="723"/>
      <c r="CU111" s="723"/>
      <c r="CV111" s="723"/>
      <c r="CW111" s="723"/>
      <c r="CX111" s="723"/>
      <c r="CY111" s="723"/>
      <c r="CZ111" s="723"/>
      <c r="DA111" s="723"/>
      <c r="DB111" s="723"/>
      <c r="DC111" s="723"/>
      <c r="DD111" s="723"/>
      <c r="DE111" s="723"/>
      <c r="DF111" s="724"/>
      <c r="DG111" s="815" t="s">
        <v>439</v>
      </c>
      <c r="DH111" s="816"/>
      <c r="DI111" s="816"/>
      <c r="DJ111" s="816"/>
      <c r="DK111" s="816"/>
      <c r="DL111" s="816" t="s">
        <v>439</v>
      </c>
      <c r="DM111" s="816"/>
      <c r="DN111" s="816"/>
      <c r="DO111" s="816"/>
      <c r="DP111" s="816"/>
      <c r="DQ111" s="816" t="s">
        <v>439</v>
      </c>
      <c r="DR111" s="816"/>
      <c r="DS111" s="816"/>
      <c r="DT111" s="816"/>
      <c r="DU111" s="816"/>
      <c r="DV111" s="793" t="s">
        <v>410</v>
      </c>
      <c r="DW111" s="793"/>
      <c r="DX111" s="793"/>
      <c r="DY111" s="793"/>
      <c r="DZ111" s="794"/>
    </row>
    <row r="112" spans="1:131" s="214" customFormat="1" ht="26.25" customHeight="1" x14ac:dyDescent="0.2">
      <c r="A112" s="903" t="s">
        <v>442</v>
      </c>
      <c r="B112" s="904"/>
      <c r="C112" s="723" t="s">
        <v>443</v>
      </c>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4"/>
      <c r="AA112" s="727" t="s">
        <v>439</v>
      </c>
      <c r="AB112" s="728"/>
      <c r="AC112" s="728"/>
      <c r="AD112" s="728"/>
      <c r="AE112" s="729"/>
      <c r="AF112" s="730" t="s">
        <v>444</v>
      </c>
      <c r="AG112" s="728"/>
      <c r="AH112" s="728"/>
      <c r="AI112" s="728"/>
      <c r="AJ112" s="729"/>
      <c r="AK112" s="730" t="s">
        <v>437</v>
      </c>
      <c r="AL112" s="728"/>
      <c r="AM112" s="728"/>
      <c r="AN112" s="728"/>
      <c r="AO112" s="729"/>
      <c r="AP112" s="731" t="s">
        <v>444</v>
      </c>
      <c r="AQ112" s="732"/>
      <c r="AR112" s="732"/>
      <c r="AS112" s="732"/>
      <c r="AT112" s="733"/>
      <c r="AU112" s="923"/>
      <c r="AV112" s="924"/>
      <c r="AW112" s="924"/>
      <c r="AX112" s="924"/>
      <c r="AY112" s="924"/>
      <c r="AZ112" s="814" t="s">
        <v>445</v>
      </c>
      <c r="BA112" s="723"/>
      <c r="BB112" s="723"/>
      <c r="BC112" s="723"/>
      <c r="BD112" s="723"/>
      <c r="BE112" s="723"/>
      <c r="BF112" s="723"/>
      <c r="BG112" s="723"/>
      <c r="BH112" s="723"/>
      <c r="BI112" s="723"/>
      <c r="BJ112" s="723"/>
      <c r="BK112" s="723"/>
      <c r="BL112" s="723"/>
      <c r="BM112" s="723"/>
      <c r="BN112" s="723"/>
      <c r="BO112" s="723"/>
      <c r="BP112" s="724"/>
      <c r="BQ112" s="815">
        <v>956555</v>
      </c>
      <c r="BR112" s="816"/>
      <c r="BS112" s="816"/>
      <c r="BT112" s="816"/>
      <c r="BU112" s="816"/>
      <c r="BV112" s="816">
        <v>1514190</v>
      </c>
      <c r="BW112" s="816"/>
      <c r="BX112" s="816"/>
      <c r="BY112" s="816"/>
      <c r="BZ112" s="816"/>
      <c r="CA112" s="816">
        <v>1550811</v>
      </c>
      <c r="CB112" s="816"/>
      <c r="CC112" s="816"/>
      <c r="CD112" s="816"/>
      <c r="CE112" s="816"/>
      <c r="CF112" s="869">
        <v>15.4</v>
      </c>
      <c r="CG112" s="870"/>
      <c r="CH112" s="870"/>
      <c r="CI112" s="870"/>
      <c r="CJ112" s="870"/>
      <c r="CK112" s="918"/>
      <c r="CL112" s="820"/>
      <c r="CM112" s="814" t="s">
        <v>446</v>
      </c>
      <c r="CN112" s="723"/>
      <c r="CO112" s="723"/>
      <c r="CP112" s="723"/>
      <c r="CQ112" s="723"/>
      <c r="CR112" s="723"/>
      <c r="CS112" s="723"/>
      <c r="CT112" s="723"/>
      <c r="CU112" s="723"/>
      <c r="CV112" s="723"/>
      <c r="CW112" s="723"/>
      <c r="CX112" s="723"/>
      <c r="CY112" s="723"/>
      <c r="CZ112" s="723"/>
      <c r="DA112" s="723"/>
      <c r="DB112" s="723"/>
      <c r="DC112" s="723"/>
      <c r="DD112" s="723"/>
      <c r="DE112" s="723"/>
      <c r="DF112" s="724"/>
      <c r="DG112" s="815" t="s">
        <v>437</v>
      </c>
      <c r="DH112" s="816"/>
      <c r="DI112" s="816"/>
      <c r="DJ112" s="816"/>
      <c r="DK112" s="816"/>
      <c r="DL112" s="816" t="s">
        <v>439</v>
      </c>
      <c r="DM112" s="816"/>
      <c r="DN112" s="816"/>
      <c r="DO112" s="816"/>
      <c r="DP112" s="816"/>
      <c r="DQ112" s="816" t="s">
        <v>439</v>
      </c>
      <c r="DR112" s="816"/>
      <c r="DS112" s="816"/>
      <c r="DT112" s="816"/>
      <c r="DU112" s="816"/>
      <c r="DV112" s="793" t="s">
        <v>436</v>
      </c>
      <c r="DW112" s="793"/>
      <c r="DX112" s="793"/>
      <c r="DY112" s="793"/>
      <c r="DZ112" s="794"/>
    </row>
    <row r="113" spans="1:130" s="214" customFormat="1" ht="26.25" customHeight="1" x14ac:dyDescent="0.2">
      <c r="A113" s="905"/>
      <c r="B113" s="906"/>
      <c r="C113" s="723" t="s">
        <v>447</v>
      </c>
      <c r="D113" s="723"/>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4"/>
      <c r="AA113" s="909">
        <v>133504</v>
      </c>
      <c r="AB113" s="910"/>
      <c r="AC113" s="910"/>
      <c r="AD113" s="910"/>
      <c r="AE113" s="911"/>
      <c r="AF113" s="912">
        <v>110321</v>
      </c>
      <c r="AG113" s="910"/>
      <c r="AH113" s="910"/>
      <c r="AI113" s="910"/>
      <c r="AJ113" s="911"/>
      <c r="AK113" s="912">
        <v>104518</v>
      </c>
      <c r="AL113" s="910"/>
      <c r="AM113" s="910"/>
      <c r="AN113" s="910"/>
      <c r="AO113" s="911"/>
      <c r="AP113" s="913">
        <v>1</v>
      </c>
      <c r="AQ113" s="914"/>
      <c r="AR113" s="914"/>
      <c r="AS113" s="914"/>
      <c r="AT113" s="915"/>
      <c r="AU113" s="923"/>
      <c r="AV113" s="924"/>
      <c r="AW113" s="924"/>
      <c r="AX113" s="924"/>
      <c r="AY113" s="924"/>
      <c r="AZ113" s="814" t="s">
        <v>448</v>
      </c>
      <c r="BA113" s="723"/>
      <c r="BB113" s="723"/>
      <c r="BC113" s="723"/>
      <c r="BD113" s="723"/>
      <c r="BE113" s="723"/>
      <c r="BF113" s="723"/>
      <c r="BG113" s="723"/>
      <c r="BH113" s="723"/>
      <c r="BI113" s="723"/>
      <c r="BJ113" s="723"/>
      <c r="BK113" s="723"/>
      <c r="BL113" s="723"/>
      <c r="BM113" s="723"/>
      <c r="BN113" s="723"/>
      <c r="BO113" s="723"/>
      <c r="BP113" s="724"/>
      <c r="BQ113" s="815">
        <v>2930316</v>
      </c>
      <c r="BR113" s="816"/>
      <c r="BS113" s="816"/>
      <c r="BT113" s="816"/>
      <c r="BU113" s="816"/>
      <c r="BV113" s="816">
        <v>2730657</v>
      </c>
      <c r="BW113" s="816"/>
      <c r="BX113" s="816"/>
      <c r="BY113" s="816"/>
      <c r="BZ113" s="816"/>
      <c r="CA113" s="816">
        <v>2493579</v>
      </c>
      <c r="CB113" s="816"/>
      <c r="CC113" s="816"/>
      <c r="CD113" s="816"/>
      <c r="CE113" s="816"/>
      <c r="CF113" s="869">
        <v>24.8</v>
      </c>
      <c r="CG113" s="870"/>
      <c r="CH113" s="870"/>
      <c r="CI113" s="870"/>
      <c r="CJ113" s="870"/>
      <c r="CK113" s="918"/>
      <c r="CL113" s="820"/>
      <c r="CM113" s="814" t="s">
        <v>449</v>
      </c>
      <c r="CN113" s="723"/>
      <c r="CO113" s="723"/>
      <c r="CP113" s="723"/>
      <c r="CQ113" s="723"/>
      <c r="CR113" s="723"/>
      <c r="CS113" s="723"/>
      <c r="CT113" s="723"/>
      <c r="CU113" s="723"/>
      <c r="CV113" s="723"/>
      <c r="CW113" s="723"/>
      <c r="CX113" s="723"/>
      <c r="CY113" s="723"/>
      <c r="CZ113" s="723"/>
      <c r="DA113" s="723"/>
      <c r="DB113" s="723"/>
      <c r="DC113" s="723"/>
      <c r="DD113" s="723"/>
      <c r="DE113" s="723"/>
      <c r="DF113" s="724"/>
      <c r="DG113" s="727" t="s">
        <v>436</v>
      </c>
      <c r="DH113" s="728"/>
      <c r="DI113" s="728"/>
      <c r="DJ113" s="728"/>
      <c r="DK113" s="729"/>
      <c r="DL113" s="730" t="s">
        <v>444</v>
      </c>
      <c r="DM113" s="728"/>
      <c r="DN113" s="728"/>
      <c r="DO113" s="728"/>
      <c r="DP113" s="729"/>
      <c r="DQ113" s="730" t="s">
        <v>439</v>
      </c>
      <c r="DR113" s="728"/>
      <c r="DS113" s="728"/>
      <c r="DT113" s="728"/>
      <c r="DU113" s="729"/>
      <c r="DV113" s="731" t="s">
        <v>444</v>
      </c>
      <c r="DW113" s="732"/>
      <c r="DX113" s="732"/>
      <c r="DY113" s="732"/>
      <c r="DZ113" s="733"/>
    </row>
    <row r="114" spans="1:130" s="214" customFormat="1" ht="26.25" customHeight="1" x14ac:dyDescent="0.2">
      <c r="A114" s="905"/>
      <c r="B114" s="906"/>
      <c r="C114" s="723" t="s">
        <v>450</v>
      </c>
      <c r="D114" s="723"/>
      <c r="E114" s="723"/>
      <c r="F114" s="723"/>
      <c r="G114" s="723"/>
      <c r="H114" s="723"/>
      <c r="I114" s="723"/>
      <c r="J114" s="723"/>
      <c r="K114" s="723"/>
      <c r="L114" s="723"/>
      <c r="M114" s="723"/>
      <c r="N114" s="723"/>
      <c r="O114" s="723"/>
      <c r="P114" s="723"/>
      <c r="Q114" s="723"/>
      <c r="R114" s="723"/>
      <c r="S114" s="723"/>
      <c r="T114" s="723"/>
      <c r="U114" s="723"/>
      <c r="V114" s="723"/>
      <c r="W114" s="723"/>
      <c r="X114" s="723"/>
      <c r="Y114" s="723"/>
      <c r="Z114" s="724"/>
      <c r="AA114" s="727">
        <v>171067</v>
      </c>
      <c r="AB114" s="728"/>
      <c r="AC114" s="728"/>
      <c r="AD114" s="728"/>
      <c r="AE114" s="729"/>
      <c r="AF114" s="730">
        <v>184546</v>
      </c>
      <c r="AG114" s="728"/>
      <c r="AH114" s="728"/>
      <c r="AI114" s="728"/>
      <c r="AJ114" s="729"/>
      <c r="AK114" s="730">
        <v>171923</v>
      </c>
      <c r="AL114" s="728"/>
      <c r="AM114" s="728"/>
      <c r="AN114" s="728"/>
      <c r="AO114" s="729"/>
      <c r="AP114" s="731">
        <v>1.7</v>
      </c>
      <c r="AQ114" s="732"/>
      <c r="AR114" s="732"/>
      <c r="AS114" s="732"/>
      <c r="AT114" s="733"/>
      <c r="AU114" s="923"/>
      <c r="AV114" s="924"/>
      <c r="AW114" s="924"/>
      <c r="AX114" s="924"/>
      <c r="AY114" s="924"/>
      <c r="AZ114" s="814" t="s">
        <v>451</v>
      </c>
      <c r="BA114" s="723"/>
      <c r="BB114" s="723"/>
      <c r="BC114" s="723"/>
      <c r="BD114" s="723"/>
      <c r="BE114" s="723"/>
      <c r="BF114" s="723"/>
      <c r="BG114" s="723"/>
      <c r="BH114" s="723"/>
      <c r="BI114" s="723"/>
      <c r="BJ114" s="723"/>
      <c r="BK114" s="723"/>
      <c r="BL114" s="723"/>
      <c r="BM114" s="723"/>
      <c r="BN114" s="723"/>
      <c r="BO114" s="723"/>
      <c r="BP114" s="724"/>
      <c r="BQ114" s="815">
        <v>3864770</v>
      </c>
      <c r="BR114" s="816"/>
      <c r="BS114" s="816"/>
      <c r="BT114" s="816"/>
      <c r="BU114" s="816"/>
      <c r="BV114" s="816">
        <v>3675365</v>
      </c>
      <c r="BW114" s="816"/>
      <c r="BX114" s="816"/>
      <c r="BY114" s="816"/>
      <c r="BZ114" s="816"/>
      <c r="CA114" s="816">
        <v>3396015</v>
      </c>
      <c r="CB114" s="816"/>
      <c r="CC114" s="816"/>
      <c r="CD114" s="816"/>
      <c r="CE114" s="816"/>
      <c r="CF114" s="869">
        <v>33.799999999999997</v>
      </c>
      <c r="CG114" s="870"/>
      <c r="CH114" s="870"/>
      <c r="CI114" s="870"/>
      <c r="CJ114" s="870"/>
      <c r="CK114" s="918"/>
      <c r="CL114" s="820"/>
      <c r="CM114" s="814" t="s">
        <v>452</v>
      </c>
      <c r="CN114" s="723"/>
      <c r="CO114" s="723"/>
      <c r="CP114" s="723"/>
      <c r="CQ114" s="723"/>
      <c r="CR114" s="723"/>
      <c r="CS114" s="723"/>
      <c r="CT114" s="723"/>
      <c r="CU114" s="723"/>
      <c r="CV114" s="723"/>
      <c r="CW114" s="723"/>
      <c r="CX114" s="723"/>
      <c r="CY114" s="723"/>
      <c r="CZ114" s="723"/>
      <c r="DA114" s="723"/>
      <c r="DB114" s="723"/>
      <c r="DC114" s="723"/>
      <c r="DD114" s="723"/>
      <c r="DE114" s="723"/>
      <c r="DF114" s="724"/>
      <c r="DG114" s="727" t="s">
        <v>437</v>
      </c>
      <c r="DH114" s="728"/>
      <c r="DI114" s="728"/>
      <c r="DJ114" s="728"/>
      <c r="DK114" s="729"/>
      <c r="DL114" s="730" t="s">
        <v>437</v>
      </c>
      <c r="DM114" s="728"/>
      <c r="DN114" s="728"/>
      <c r="DO114" s="728"/>
      <c r="DP114" s="729"/>
      <c r="DQ114" s="730" t="s">
        <v>444</v>
      </c>
      <c r="DR114" s="728"/>
      <c r="DS114" s="728"/>
      <c r="DT114" s="728"/>
      <c r="DU114" s="729"/>
      <c r="DV114" s="731" t="s">
        <v>439</v>
      </c>
      <c r="DW114" s="732"/>
      <c r="DX114" s="732"/>
      <c r="DY114" s="732"/>
      <c r="DZ114" s="733"/>
    </row>
    <row r="115" spans="1:130" s="214" customFormat="1" ht="26.25" customHeight="1" x14ac:dyDescent="0.2">
      <c r="A115" s="905"/>
      <c r="B115" s="906"/>
      <c r="C115" s="723" t="s">
        <v>453</v>
      </c>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4"/>
      <c r="AA115" s="909">
        <v>4496</v>
      </c>
      <c r="AB115" s="910"/>
      <c r="AC115" s="910"/>
      <c r="AD115" s="910"/>
      <c r="AE115" s="911"/>
      <c r="AF115" s="912">
        <v>21275</v>
      </c>
      <c r="AG115" s="910"/>
      <c r="AH115" s="910"/>
      <c r="AI115" s="910"/>
      <c r="AJ115" s="911"/>
      <c r="AK115" s="912">
        <v>14198</v>
      </c>
      <c r="AL115" s="910"/>
      <c r="AM115" s="910"/>
      <c r="AN115" s="910"/>
      <c r="AO115" s="911"/>
      <c r="AP115" s="913">
        <v>0.1</v>
      </c>
      <c r="AQ115" s="914"/>
      <c r="AR115" s="914"/>
      <c r="AS115" s="914"/>
      <c r="AT115" s="915"/>
      <c r="AU115" s="923"/>
      <c r="AV115" s="924"/>
      <c r="AW115" s="924"/>
      <c r="AX115" s="924"/>
      <c r="AY115" s="924"/>
      <c r="AZ115" s="814" t="s">
        <v>454</v>
      </c>
      <c r="BA115" s="723"/>
      <c r="BB115" s="723"/>
      <c r="BC115" s="723"/>
      <c r="BD115" s="723"/>
      <c r="BE115" s="723"/>
      <c r="BF115" s="723"/>
      <c r="BG115" s="723"/>
      <c r="BH115" s="723"/>
      <c r="BI115" s="723"/>
      <c r="BJ115" s="723"/>
      <c r="BK115" s="723"/>
      <c r="BL115" s="723"/>
      <c r="BM115" s="723"/>
      <c r="BN115" s="723"/>
      <c r="BO115" s="723"/>
      <c r="BP115" s="724"/>
      <c r="BQ115" s="815" t="s">
        <v>444</v>
      </c>
      <c r="BR115" s="816"/>
      <c r="BS115" s="816"/>
      <c r="BT115" s="816"/>
      <c r="BU115" s="816"/>
      <c r="BV115" s="816" t="s">
        <v>444</v>
      </c>
      <c r="BW115" s="816"/>
      <c r="BX115" s="816"/>
      <c r="BY115" s="816"/>
      <c r="BZ115" s="816"/>
      <c r="CA115" s="816" t="s">
        <v>444</v>
      </c>
      <c r="CB115" s="816"/>
      <c r="CC115" s="816"/>
      <c r="CD115" s="816"/>
      <c r="CE115" s="816"/>
      <c r="CF115" s="869" t="s">
        <v>439</v>
      </c>
      <c r="CG115" s="870"/>
      <c r="CH115" s="870"/>
      <c r="CI115" s="870"/>
      <c r="CJ115" s="870"/>
      <c r="CK115" s="918"/>
      <c r="CL115" s="820"/>
      <c r="CM115" s="814" t="s">
        <v>455</v>
      </c>
      <c r="CN115" s="723"/>
      <c r="CO115" s="723"/>
      <c r="CP115" s="723"/>
      <c r="CQ115" s="723"/>
      <c r="CR115" s="723"/>
      <c r="CS115" s="723"/>
      <c r="CT115" s="723"/>
      <c r="CU115" s="723"/>
      <c r="CV115" s="723"/>
      <c r="CW115" s="723"/>
      <c r="CX115" s="723"/>
      <c r="CY115" s="723"/>
      <c r="CZ115" s="723"/>
      <c r="DA115" s="723"/>
      <c r="DB115" s="723"/>
      <c r="DC115" s="723"/>
      <c r="DD115" s="723"/>
      <c r="DE115" s="723"/>
      <c r="DF115" s="724"/>
      <c r="DG115" s="727" t="s">
        <v>444</v>
      </c>
      <c r="DH115" s="728"/>
      <c r="DI115" s="728"/>
      <c r="DJ115" s="728"/>
      <c r="DK115" s="729"/>
      <c r="DL115" s="730" t="s">
        <v>444</v>
      </c>
      <c r="DM115" s="728"/>
      <c r="DN115" s="728"/>
      <c r="DO115" s="728"/>
      <c r="DP115" s="729"/>
      <c r="DQ115" s="730" t="s">
        <v>439</v>
      </c>
      <c r="DR115" s="728"/>
      <c r="DS115" s="728"/>
      <c r="DT115" s="728"/>
      <c r="DU115" s="729"/>
      <c r="DV115" s="731" t="s">
        <v>444</v>
      </c>
      <c r="DW115" s="732"/>
      <c r="DX115" s="732"/>
      <c r="DY115" s="732"/>
      <c r="DZ115" s="733"/>
    </row>
    <row r="116" spans="1:130" s="214" customFormat="1" ht="26.25" customHeight="1" x14ac:dyDescent="0.2">
      <c r="A116" s="907"/>
      <c r="B116" s="908"/>
      <c r="C116" s="725" t="s">
        <v>456</v>
      </c>
      <c r="D116" s="725"/>
      <c r="E116" s="725"/>
      <c r="F116" s="725"/>
      <c r="G116" s="725"/>
      <c r="H116" s="725"/>
      <c r="I116" s="725"/>
      <c r="J116" s="725"/>
      <c r="K116" s="725"/>
      <c r="L116" s="725"/>
      <c r="M116" s="725"/>
      <c r="N116" s="725"/>
      <c r="O116" s="725"/>
      <c r="P116" s="725"/>
      <c r="Q116" s="725"/>
      <c r="R116" s="725"/>
      <c r="S116" s="725"/>
      <c r="T116" s="725"/>
      <c r="U116" s="725"/>
      <c r="V116" s="725"/>
      <c r="W116" s="725"/>
      <c r="X116" s="725"/>
      <c r="Y116" s="725"/>
      <c r="Z116" s="726"/>
      <c r="AA116" s="727" t="s">
        <v>444</v>
      </c>
      <c r="AB116" s="728"/>
      <c r="AC116" s="728"/>
      <c r="AD116" s="728"/>
      <c r="AE116" s="729"/>
      <c r="AF116" s="730" t="s">
        <v>437</v>
      </c>
      <c r="AG116" s="728"/>
      <c r="AH116" s="728"/>
      <c r="AI116" s="728"/>
      <c r="AJ116" s="729"/>
      <c r="AK116" s="730" t="s">
        <v>444</v>
      </c>
      <c r="AL116" s="728"/>
      <c r="AM116" s="728"/>
      <c r="AN116" s="728"/>
      <c r="AO116" s="729"/>
      <c r="AP116" s="731" t="s">
        <v>444</v>
      </c>
      <c r="AQ116" s="732"/>
      <c r="AR116" s="732"/>
      <c r="AS116" s="732"/>
      <c r="AT116" s="733"/>
      <c r="AU116" s="923"/>
      <c r="AV116" s="924"/>
      <c r="AW116" s="924"/>
      <c r="AX116" s="924"/>
      <c r="AY116" s="924"/>
      <c r="AZ116" s="734" t="s">
        <v>457</v>
      </c>
      <c r="BA116" s="735"/>
      <c r="BB116" s="735"/>
      <c r="BC116" s="735"/>
      <c r="BD116" s="735"/>
      <c r="BE116" s="735"/>
      <c r="BF116" s="735"/>
      <c r="BG116" s="735"/>
      <c r="BH116" s="735"/>
      <c r="BI116" s="735"/>
      <c r="BJ116" s="735"/>
      <c r="BK116" s="735"/>
      <c r="BL116" s="735"/>
      <c r="BM116" s="735"/>
      <c r="BN116" s="735"/>
      <c r="BO116" s="735"/>
      <c r="BP116" s="736"/>
      <c r="BQ116" s="815" t="s">
        <v>439</v>
      </c>
      <c r="BR116" s="816"/>
      <c r="BS116" s="816"/>
      <c r="BT116" s="816"/>
      <c r="BU116" s="816"/>
      <c r="BV116" s="816" t="s">
        <v>437</v>
      </c>
      <c r="BW116" s="816"/>
      <c r="BX116" s="816"/>
      <c r="BY116" s="816"/>
      <c r="BZ116" s="816"/>
      <c r="CA116" s="816" t="s">
        <v>444</v>
      </c>
      <c r="CB116" s="816"/>
      <c r="CC116" s="816"/>
      <c r="CD116" s="816"/>
      <c r="CE116" s="816"/>
      <c r="CF116" s="869" t="s">
        <v>437</v>
      </c>
      <c r="CG116" s="870"/>
      <c r="CH116" s="870"/>
      <c r="CI116" s="870"/>
      <c r="CJ116" s="870"/>
      <c r="CK116" s="918"/>
      <c r="CL116" s="820"/>
      <c r="CM116" s="814" t="s">
        <v>458</v>
      </c>
      <c r="CN116" s="723"/>
      <c r="CO116" s="723"/>
      <c r="CP116" s="723"/>
      <c r="CQ116" s="723"/>
      <c r="CR116" s="723"/>
      <c r="CS116" s="723"/>
      <c r="CT116" s="723"/>
      <c r="CU116" s="723"/>
      <c r="CV116" s="723"/>
      <c r="CW116" s="723"/>
      <c r="CX116" s="723"/>
      <c r="CY116" s="723"/>
      <c r="CZ116" s="723"/>
      <c r="DA116" s="723"/>
      <c r="DB116" s="723"/>
      <c r="DC116" s="723"/>
      <c r="DD116" s="723"/>
      <c r="DE116" s="723"/>
      <c r="DF116" s="724"/>
      <c r="DG116" s="727" t="s">
        <v>444</v>
      </c>
      <c r="DH116" s="728"/>
      <c r="DI116" s="728"/>
      <c r="DJ116" s="728"/>
      <c r="DK116" s="729"/>
      <c r="DL116" s="730" t="s">
        <v>439</v>
      </c>
      <c r="DM116" s="728"/>
      <c r="DN116" s="728"/>
      <c r="DO116" s="728"/>
      <c r="DP116" s="729"/>
      <c r="DQ116" s="730" t="s">
        <v>439</v>
      </c>
      <c r="DR116" s="728"/>
      <c r="DS116" s="728"/>
      <c r="DT116" s="728"/>
      <c r="DU116" s="729"/>
      <c r="DV116" s="731" t="s">
        <v>439</v>
      </c>
      <c r="DW116" s="732"/>
      <c r="DX116" s="732"/>
      <c r="DY116" s="732"/>
      <c r="DZ116" s="733"/>
    </row>
    <row r="117" spans="1:130" s="214" customFormat="1" ht="26.25" customHeight="1" x14ac:dyDescent="0.2">
      <c r="A117" s="889" t="s">
        <v>186</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871" t="s">
        <v>459</v>
      </c>
      <c r="Z117" s="891"/>
      <c r="AA117" s="896">
        <v>2163204</v>
      </c>
      <c r="AB117" s="897"/>
      <c r="AC117" s="897"/>
      <c r="AD117" s="897"/>
      <c r="AE117" s="898"/>
      <c r="AF117" s="899">
        <v>2131579</v>
      </c>
      <c r="AG117" s="897"/>
      <c r="AH117" s="897"/>
      <c r="AI117" s="897"/>
      <c r="AJ117" s="898"/>
      <c r="AK117" s="899">
        <v>2093914</v>
      </c>
      <c r="AL117" s="897"/>
      <c r="AM117" s="897"/>
      <c r="AN117" s="897"/>
      <c r="AO117" s="898"/>
      <c r="AP117" s="900"/>
      <c r="AQ117" s="901"/>
      <c r="AR117" s="901"/>
      <c r="AS117" s="901"/>
      <c r="AT117" s="902"/>
      <c r="AU117" s="923"/>
      <c r="AV117" s="924"/>
      <c r="AW117" s="924"/>
      <c r="AX117" s="924"/>
      <c r="AY117" s="924"/>
      <c r="AZ117" s="857" t="s">
        <v>460</v>
      </c>
      <c r="BA117" s="858"/>
      <c r="BB117" s="858"/>
      <c r="BC117" s="858"/>
      <c r="BD117" s="858"/>
      <c r="BE117" s="858"/>
      <c r="BF117" s="858"/>
      <c r="BG117" s="858"/>
      <c r="BH117" s="858"/>
      <c r="BI117" s="858"/>
      <c r="BJ117" s="858"/>
      <c r="BK117" s="858"/>
      <c r="BL117" s="858"/>
      <c r="BM117" s="858"/>
      <c r="BN117" s="858"/>
      <c r="BO117" s="858"/>
      <c r="BP117" s="859"/>
      <c r="BQ117" s="815" t="s">
        <v>128</v>
      </c>
      <c r="BR117" s="816"/>
      <c r="BS117" s="816"/>
      <c r="BT117" s="816"/>
      <c r="BU117" s="816"/>
      <c r="BV117" s="816" t="s">
        <v>410</v>
      </c>
      <c r="BW117" s="816"/>
      <c r="BX117" s="816"/>
      <c r="BY117" s="816"/>
      <c r="BZ117" s="816"/>
      <c r="CA117" s="816" t="s">
        <v>461</v>
      </c>
      <c r="CB117" s="816"/>
      <c r="CC117" s="816"/>
      <c r="CD117" s="816"/>
      <c r="CE117" s="816"/>
      <c r="CF117" s="869" t="s">
        <v>392</v>
      </c>
      <c r="CG117" s="870"/>
      <c r="CH117" s="870"/>
      <c r="CI117" s="870"/>
      <c r="CJ117" s="870"/>
      <c r="CK117" s="918"/>
      <c r="CL117" s="820"/>
      <c r="CM117" s="814" t="s">
        <v>462</v>
      </c>
      <c r="CN117" s="723"/>
      <c r="CO117" s="723"/>
      <c r="CP117" s="723"/>
      <c r="CQ117" s="723"/>
      <c r="CR117" s="723"/>
      <c r="CS117" s="723"/>
      <c r="CT117" s="723"/>
      <c r="CU117" s="723"/>
      <c r="CV117" s="723"/>
      <c r="CW117" s="723"/>
      <c r="CX117" s="723"/>
      <c r="CY117" s="723"/>
      <c r="CZ117" s="723"/>
      <c r="DA117" s="723"/>
      <c r="DB117" s="723"/>
      <c r="DC117" s="723"/>
      <c r="DD117" s="723"/>
      <c r="DE117" s="723"/>
      <c r="DF117" s="724"/>
      <c r="DG117" s="727" t="s">
        <v>436</v>
      </c>
      <c r="DH117" s="728"/>
      <c r="DI117" s="728"/>
      <c r="DJ117" s="728"/>
      <c r="DK117" s="729"/>
      <c r="DL117" s="730" t="s">
        <v>463</v>
      </c>
      <c r="DM117" s="728"/>
      <c r="DN117" s="728"/>
      <c r="DO117" s="728"/>
      <c r="DP117" s="729"/>
      <c r="DQ117" s="730" t="s">
        <v>464</v>
      </c>
      <c r="DR117" s="728"/>
      <c r="DS117" s="728"/>
      <c r="DT117" s="728"/>
      <c r="DU117" s="729"/>
      <c r="DV117" s="731" t="s">
        <v>128</v>
      </c>
      <c r="DW117" s="732"/>
      <c r="DX117" s="732"/>
      <c r="DY117" s="732"/>
      <c r="DZ117" s="733"/>
    </row>
    <row r="118" spans="1:130" s="214" customFormat="1" ht="26.25" customHeight="1" x14ac:dyDescent="0.2">
      <c r="A118" s="889" t="s">
        <v>430</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92" t="s">
        <v>427</v>
      </c>
      <c r="AB118" s="890"/>
      <c r="AC118" s="890"/>
      <c r="AD118" s="890"/>
      <c r="AE118" s="891"/>
      <c r="AF118" s="892" t="s">
        <v>428</v>
      </c>
      <c r="AG118" s="890"/>
      <c r="AH118" s="890"/>
      <c r="AI118" s="890"/>
      <c r="AJ118" s="891"/>
      <c r="AK118" s="892" t="s">
        <v>305</v>
      </c>
      <c r="AL118" s="890"/>
      <c r="AM118" s="890"/>
      <c r="AN118" s="890"/>
      <c r="AO118" s="891"/>
      <c r="AP118" s="893" t="s">
        <v>429</v>
      </c>
      <c r="AQ118" s="894"/>
      <c r="AR118" s="894"/>
      <c r="AS118" s="894"/>
      <c r="AT118" s="895"/>
      <c r="AU118" s="923"/>
      <c r="AV118" s="924"/>
      <c r="AW118" s="924"/>
      <c r="AX118" s="924"/>
      <c r="AY118" s="924"/>
      <c r="AZ118" s="834" t="s">
        <v>465</v>
      </c>
      <c r="BA118" s="725"/>
      <c r="BB118" s="725"/>
      <c r="BC118" s="725"/>
      <c r="BD118" s="725"/>
      <c r="BE118" s="725"/>
      <c r="BF118" s="725"/>
      <c r="BG118" s="725"/>
      <c r="BH118" s="725"/>
      <c r="BI118" s="725"/>
      <c r="BJ118" s="725"/>
      <c r="BK118" s="725"/>
      <c r="BL118" s="725"/>
      <c r="BM118" s="725"/>
      <c r="BN118" s="725"/>
      <c r="BO118" s="725"/>
      <c r="BP118" s="726"/>
      <c r="BQ118" s="873" t="s">
        <v>435</v>
      </c>
      <c r="BR118" s="839"/>
      <c r="BS118" s="839"/>
      <c r="BT118" s="839"/>
      <c r="BU118" s="839"/>
      <c r="BV118" s="839" t="s">
        <v>466</v>
      </c>
      <c r="BW118" s="839"/>
      <c r="BX118" s="839"/>
      <c r="BY118" s="839"/>
      <c r="BZ118" s="839"/>
      <c r="CA118" s="839" t="s">
        <v>435</v>
      </c>
      <c r="CB118" s="839"/>
      <c r="CC118" s="839"/>
      <c r="CD118" s="839"/>
      <c r="CE118" s="839"/>
      <c r="CF118" s="869" t="s">
        <v>128</v>
      </c>
      <c r="CG118" s="870"/>
      <c r="CH118" s="870"/>
      <c r="CI118" s="870"/>
      <c r="CJ118" s="870"/>
      <c r="CK118" s="918"/>
      <c r="CL118" s="820"/>
      <c r="CM118" s="814" t="s">
        <v>467</v>
      </c>
      <c r="CN118" s="723"/>
      <c r="CO118" s="723"/>
      <c r="CP118" s="723"/>
      <c r="CQ118" s="723"/>
      <c r="CR118" s="723"/>
      <c r="CS118" s="723"/>
      <c r="CT118" s="723"/>
      <c r="CU118" s="723"/>
      <c r="CV118" s="723"/>
      <c r="CW118" s="723"/>
      <c r="CX118" s="723"/>
      <c r="CY118" s="723"/>
      <c r="CZ118" s="723"/>
      <c r="DA118" s="723"/>
      <c r="DB118" s="723"/>
      <c r="DC118" s="723"/>
      <c r="DD118" s="723"/>
      <c r="DE118" s="723"/>
      <c r="DF118" s="724"/>
      <c r="DG118" s="727" t="s">
        <v>436</v>
      </c>
      <c r="DH118" s="728"/>
      <c r="DI118" s="728"/>
      <c r="DJ118" s="728"/>
      <c r="DK118" s="729"/>
      <c r="DL118" s="730" t="s">
        <v>435</v>
      </c>
      <c r="DM118" s="728"/>
      <c r="DN118" s="728"/>
      <c r="DO118" s="728"/>
      <c r="DP118" s="729"/>
      <c r="DQ118" s="730" t="s">
        <v>468</v>
      </c>
      <c r="DR118" s="728"/>
      <c r="DS118" s="728"/>
      <c r="DT118" s="728"/>
      <c r="DU118" s="729"/>
      <c r="DV118" s="731" t="s">
        <v>461</v>
      </c>
      <c r="DW118" s="732"/>
      <c r="DX118" s="732"/>
      <c r="DY118" s="732"/>
      <c r="DZ118" s="733"/>
    </row>
    <row r="119" spans="1:130" s="214" customFormat="1" ht="26.25" customHeight="1" x14ac:dyDescent="0.2">
      <c r="A119" s="817" t="s">
        <v>433</v>
      </c>
      <c r="B119" s="818"/>
      <c r="C119" s="854" t="s">
        <v>434</v>
      </c>
      <c r="D119" s="807"/>
      <c r="E119" s="807"/>
      <c r="F119" s="807"/>
      <c r="G119" s="807"/>
      <c r="H119" s="807"/>
      <c r="I119" s="807"/>
      <c r="J119" s="807"/>
      <c r="K119" s="807"/>
      <c r="L119" s="807"/>
      <c r="M119" s="807"/>
      <c r="N119" s="807"/>
      <c r="O119" s="807"/>
      <c r="P119" s="807"/>
      <c r="Q119" s="807"/>
      <c r="R119" s="807"/>
      <c r="S119" s="807"/>
      <c r="T119" s="807"/>
      <c r="U119" s="807"/>
      <c r="V119" s="807"/>
      <c r="W119" s="807"/>
      <c r="X119" s="807"/>
      <c r="Y119" s="807"/>
      <c r="Z119" s="808"/>
      <c r="AA119" s="882" t="s">
        <v>464</v>
      </c>
      <c r="AB119" s="883"/>
      <c r="AC119" s="883"/>
      <c r="AD119" s="883"/>
      <c r="AE119" s="884"/>
      <c r="AF119" s="885" t="s">
        <v>392</v>
      </c>
      <c r="AG119" s="883"/>
      <c r="AH119" s="883"/>
      <c r="AI119" s="883"/>
      <c r="AJ119" s="884"/>
      <c r="AK119" s="885" t="s">
        <v>469</v>
      </c>
      <c r="AL119" s="883"/>
      <c r="AM119" s="883"/>
      <c r="AN119" s="883"/>
      <c r="AO119" s="884"/>
      <c r="AP119" s="886" t="s">
        <v>128</v>
      </c>
      <c r="AQ119" s="887"/>
      <c r="AR119" s="887"/>
      <c r="AS119" s="887"/>
      <c r="AT119" s="888"/>
      <c r="AU119" s="925"/>
      <c r="AV119" s="926"/>
      <c r="AW119" s="926"/>
      <c r="AX119" s="926"/>
      <c r="AY119" s="926"/>
      <c r="AZ119" s="235" t="s">
        <v>186</v>
      </c>
      <c r="BA119" s="235"/>
      <c r="BB119" s="235"/>
      <c r="BC119" s="235"/>
      <c r="BD119" s="235"/>
      <c r="BE119" s="235"/>
      <c r="BF119" s="235"/>
      <c r="BG119" s="235"/>
      <c r="BH119" s="235"/>
      <c r="BI119" s="235"/>
      <c r="BJ119" s="235"/>
      <c r="BK119" s="235"/>
      <c r="BL119" s="235"/>
      <c r="BM119" s="235"/>
      <c r="BN119" s="235"/>
      <c r="BO119" s="871" t="s">
        <v>470</v>
      </c>
      <c r="BP119" s="872"/>
      <c r="BQ119" s="873">
        <v>25040959</v>
      </c>
      <c r="BR119" s="839"/>
      <c r="BS119" s="839"/>
      <c r="BT119" s="839"/>
      <c r="BU119" s="839"/>
      <c r="BV119" s="839">
        <v>25175286</v>
      </c>
      <c r="BW119" s="839"/>
      <c r="BX119" s="839"/>
      <c r="BY119" s="839"/>
      <c r="BZ119" s="839"/>
      <c r="CA119" s="839">
        <v>24373567</v>
      </c>
      <c r="CB119" s="839"/>
      <c r="CC119" s="839"/>
      <c r="CD119" s="839"/>
      <c r="CE119" s="839"/>
      <c r="CF119" s="754"/>
      <c r="CG119" s="755"/>
      <c r="CH119" s="755"/>
      <c r="CI119" s="755"/>
      <c r="CJ119" s="830"/>
      <c r="CK119" s="919"/>
      <c r="CL119" s="822"/>
      <c r="CM119" s="834" t="s">
        <v>471</v>
      </c>
      <c r="CN119" s="725"/>
      <c r="CO119" s="725"/>
      <c r="CP119" s="725"/>
      <c r="CQ119" s="725"/>
      <c r="CR119" s="725"/>
      <c r="CS119" s="725"/>
      <c r="CT119" s="725"/>
      <c r="CU119" s="725"/>
      <c r="CV119" s="725"/>
      <c r="CW119" s="725"/>
      <c r="CX119" s="725"/>
      <c r="CY119" s="725"/>
      <c r="CZ119" s="725"/>
      <c r="DA119" s="725"/>
      <c r="DB119" s="725"/>
      <c r="DC119" s="725"/>
      <c r="DD119" s="725"/>
      <c r="DE119" s="725"/>
      <c r="DF119" s="726"/>
      <c r="DG119" s="766" t="s">
        <v>436</v>
      </c>
      <c r="DH119" s="767"/>
      <c r="DI119" s="767"/>
      <c r="DJ119" s="767"/>
      <c r="DK119" s="768"/>
      <c r="DL119" s="769" t="s">
        <v>461</v>
      </c>
      <c r="DM119" s="767"/>
      <c r="DN119" s="767"/>
      <c r="DO119" s="767"/>
      <c r="DP119" s="768"/>
      <c r="DQ119" s="769" t="s">
        <v>128</v>
      </c>
      <c r="DR119" s="767"/>
      <c r="DS119" s="767"/>
      <c r="DT119" s="767"/>
      <c r="DU119" s="768"/>
      <c r="DV119" s="842" t="s">
        <v>128</v>
      </c>
      <c r="DW119" s="843"/>
      <c r="DX119" s="843"/>
      <c r="DY119" s="843"/>
      <c r="DZ119" s="844"/>
    </row>
    <row r="120" spans="1:130" s="214" customFormat="1" ht="26.25" customHeight="1" x14ac:dyDescent="0.2">
      <c r="A120" s="819"/>
      <c r="B120" s="820"/>
      <c r="C120" s="814" t="s">
        <v>441</v>
      </c>
      <c r="D120" s="723"/>
      <c r="E120" s="723"/>
      <c r="F120" s="723"/>
      <c r="G120" s="723"/>
      <c r="H120" s="723"/>
      <c r="I120" s="723"/>
      <c r="J120" s="723"/>
      <c r="K120" s="723"/>
      <c r="L120" s="723"/>
      <c r="M120" s="723"/>
      <c r="N120" s="723"/>
      <c r="O120" s="723"/>
      <c r="P120" s="723"/>
      <c r="Q120" s="723"/>
      <c r="R120" s="723"/>
      <c r="S120" s="723"/>
      <c r="T120" s="723"/>
      <c r="U120" s="723"/>
      <c r="V120" s="723"/>
      <c r="W120" s="723"/>
      <c r="X120" s="723"/>
      <c r="Y120" s="723"/>
      <c r="Z120" s="724"/>
      <c r="AA120" s="727" t="s">
        <v>468</v>
      </c>
      <c r="AB120" s="728"/>
      <c r="AC120" s="728"/>
      <c r="AD120" s="728"/>
      <c r="AE120" s="729"/>
      <c r="AF120" s="730" t="s">
        <v>436</v>
      </c>
      <c r="AG120" s="728"/>
      <c r="AH120" s="728"/>
      <c r="AI120" s="728"/>
      <c r="AJ120" s="729"/>
      <c r="AK120" s="730" t="s">
        <v>392</v>
      </c>
      <c r="AL120" s="728"/>
      <c r="AM120" s="728"/>
      <c r="AN120" s="728"/>
      <c r="AO120" s="729"/>
      <c r="AP120" s="731" t="s">
        <v>410</v>
      </c>
      <c r="AQ120" s="732"/>
      <c r="AR120" s="732"/>
      <c r="AS120" s="732"/>
      <c r="AT120" s="733"/>
      <c r="AU120" s="874" t="s">
        <v>472</v>
      </c>
      <c r="AV120" s="875"/>
      <c r="AW120" s="875"/>
      <c r="AX120" s="875"/>
      <c r="AY120" s="876"/>
      <c r="AZ120" s="854" t="s">
        <v>473</v>
      </c>
      <c r="BA120" s="807"/>
      <c r="BB120" s="807"/>
      <c r="BC120" s="807"/>
      <c r="BD120" s="807"/>
      <c r="BE120" s="807"/>
      <c r="BF120" s="807"/>
      <c r="BG120" s="807"/>
      <c r="BH120" s="807"/>
      <c r="BI120" s="807"/>
      <c r="BJ120" s="807"/>
      <c r="BK120" s="807"/>
      <c r="BL120" s="807"/>
      <c r="BM120" s="807"/>
      <c r="BN120" s="807"/>
      <c r="BO120" s="807"/>
      <c r="BP120" s="808"/>
      <c r="BQ120" s="855">
        <v>6363682</v>
      </c>
      <c r="BR120" s="836"/>
      <c r="BS120" s="836"/>
      <c r="BT120" s="836"/>
      <c r="BU120" s="836"/>
      <c r="BV120" s="836">
        <v>6953451</v>
      </c>
      <c r="BW120" s="836"/>
      <c r="BX120" s="836"/>
      <c r="BY120" s="836"/>
      <c r="BZ120" s="836"/>
      <c r="CA120" s="836">
        <v>7544268</v>
      </c>
      <c r="CB120" s="836"/>
      <c r="CC120" s="836"/>
      <c r="CD120" s="836"/>
      <c r="CE120" s="836"/>
      <c r="CF120" s="860">
        <v>75</v>
      </c>
      <c r="CG120" s="861"/>
      <c r="CH120" s="861"/>
      <c r="CI120" s="861"/>
      <c r="CJ120" s="861"/>
      <c r="CK120" s="862" t="s">
        <v>474</v>
      </c>
      <c r="CL120" s="846"/>
      <c r="CM120" s="846"/>
      <c r="CN120" s="846"/>
      <c r="CO120" s="847"/>
      <c r="CP120" s="866" t="s">
        <v>475</v>
      </c>
      <c r="CQ120" s="867"/>
      <c r="CR120" s="867"/>
      <c r="CS120" s="867"/>
      <c r="CT120" s="867"/>
      <c r="CU120" s="867"/>
      <c r="CV120" s="867"/>
      <c r="CW120" s="867"/>
      <c r="CX120" s="867"/>
      <c r="CY120" s="867"/>
      <c r="CZ120" s="867"/>
      <c r="DA120" s="867"/>
      <c r="DB120" s="867"/>
      <c r="DC120" s="867"/>
      <c r="DD120" s="867"/>
      <c r="DE120" s="867"/>
      <c r="DF120" s="868"/>
      <c r="DG120" s="855">
        <v>956555</v>
      </c>
      <c r="DH120" s="836"/>
      <c r="DI120" s="836"/>
      <c r="DJ120" s="836"/>
      <c r="DK120" s="836"/>
      <c r="DL120" s="836">
        <v>1514190</v>
      </c>
      <c r="DM120" s="836"/>
      <c r="DN120" s="836"/>
      <c r="DO120" s="836"/>
      <c r="DP120" s="836"/>
      <c r="DQ120" s="836">
        <v>1550811</v>
      </c>
      <c r="DR120" s="836"/>
      <c r="DS120" s="836"/>
      <c r="DT120" s="836"/>
      <c r="DU120" s="836"/>
      <c r="DV120" s="837">
        <v>15.4</v>
      </c>
      <c r="DW120" s="837"/>
      <c r="DX120" s="837"/>
      <c r="DY120" s="837"/>
      <c r="DZ120" s="838"/>
    </row>
    <row r="121" spans="1:130" s="214" customFormat="1" ht="26.25" customHeight="1" x14ac:dyDescent="0.2">
      <c r="A121" s="819"/>
      <c r="B121" s="820"/>
      <c r="C121" s="857" t="s">
        <v>476</v>
      </c>
      <c r="D121" s="858"/>
      <c r="E121" s="858"/>
      <c r="F121" s="858"/>
      <c r="G121" s="858"/>
      <c r="H121" s="858"/>
      <c r="I121" s="858"/>
      <c r="J121" s="858"/>
      <c r="K121" s="858"/>
      <c r="L121" s="858"/>
      <c r="M121" s="858"/>
      <c r="N121" s="858"/>
      <c r="O121" s="858"/>
      <c r="P121" s="858"/>
      <c r="Q121" s="858"/>
      <c r="R121" s="858"/>
      <c r="S121" s="858"/>
      <c r="T121" s="858"/>
      <c r="U121" s="858"/>
      <c r="V121" s="858"/>
      <c r="W121" s="858"/>
      <c r="X121" s="858"/>
      <c r="Y121" s="858"/>
      <c r="Z121" s="859"/>
      <c r="AA121" s="727" t="s">
        <v>436</v>
      </c>
      <c r="AB121" s="728"/>
      <c r="AC121" s="728"/>
      <c r="AD121" s="728"/>
      <c r="AE121" s="729"/>
      <c r="AF121" s="730" t="s">
        <v>128</v>
      </c>
      <c r="AG121" s="728"/>
      <c r="AH121" s="728"/>
      <c r="AI121" s="728"/>
      <c r="AJ121" s="729"/>
      <c r="AK121" s="730" t="s">
        <v>392</v>
      </c>
      <c r="AL121" s="728"/>
      <c r="AM121" s="728"/>
      <c r="AN121" s="728"/>
      <c r="AO121" s="729"/>
      <c r="AP121" s="731" t="s">
        <v>128</v>
      </c>
      <c r="AQ121" s="732"/>
      <c r="AR121" s="732"/>
      <c r="AS121" s="732"/>
      <c r="AT121" s="733"/>
      <c r="AU121" s="877"/>
      <c r="AV121" s="878"/>
      <c r="AW121" s="878"/>
      <c r="AX121" s="878"/>
      <c r="AY121" s="879"/>
      <c r="AZ121" s="814" t="s">
        <v>477</v>
      </c>
      <c r="BA121" s="723"/>
      <c r="BB121" s="723"/>
      <c r="BC121" s="723"/>
      <c r="BD121" s="723"/>
      <c r="BE121" s="723"/>
      <c r="BF121" s="723"/>
      <c r="BG121" s="723"/>
      <c r="BH121" s="723"/>
      <c r="BI121" s="723"/>
      <c r="BJ121" s="723"/>
      <c r="BK121" s="723"/>
      <c r="BL121" s="723"/>
      <c r="BM121" s="723"/>
      <c r="BN121" s="723"/>
      <c r="BO121" s="723"/>
      <c r="BP121" s="724"/>
      <c r="BQ121" s="815">
        <v>119010</v>
      </c>
      <c r="BR121" s="816"/>
      <c r="BS121" s="816"/>
      <c r="BT121" s="816"/>
      <c r="BU121" s="816"/>
      <c r="BV121" s="816">
        <v>91001</v>
      </c>
      <c r="BW121" s="816"/>
      <c r="BX121" s="816"/>
      <c r="BY121" s="816"/>
      <c r="BZ121" s="816"/>
      <c r="CA121" s="816">
        <v>66573</v>
      </c>
      <c r="CB121" s="816"/>
      <c r="CC121" s="816"/>
      <c r="CD121" s="816"/>
      <c r="CE121" s="816"/>
      <c r="CF121" s="869">
        <v>0.7</v>
      </c>
      <c r="CG121" s="870"/>
      <c r="CH121" s="870"/>
      <c r="CI121" s="870"/>
      <c r="CJ121" s="870"/>
      <c r="CK121" s="863"/>
      <c r="CL121" s="849"/>
      <c r="CM121" s="849"/>
      <c r="CN121" s="849"/>
      <c r="CO121" s="850"/>
      <c r="CP121" s="831" t="s">
        <v>404</v>
      </c>
      <c r="CQ121" s="832"/>
      <c r="CR121" s="832"/>
      <c r="CS121" s="832"/>
      <c r="CT121" s="832"/>
      <c r="CU121" s="832"/>
      <c r="CV121" s="832"/>
      <c r="CW121" s="832"/>
      <c r="CX121" s="832"/>
      <c r="CY121" s="832"/>
      <c r="CZ121" s="832"/>
      <c r="DA121" s="832"/>
      <c r="DB121" s="832"/>
      <c r="DC121" s="832"/>
      <c r="DD121" s="832"/>
      <c r="DE121" s="832"/>
      <c r="DF121" s="833"/>
      <c r="DG121" s="815" t="s">
        <v>410</v>
      </c>
      <c r="DH121" s="816"/>
      <c r="DI121" s="816"/>
      <c r="DJ121" s="816"/>
      <c r="DK121" s="816"/>
      <c r="DL121" s="816" t="s">
        <v>128</v>
      </c>
      <c r="DM121" s="816"/>
      <c r="DN121" s="816"/>
      <c r="DO121" s="816"/>
      <c r="DP121" s="816"/>
      <c r="DQ121" s="816" t="s">
        <v>128</v>
      </c>
      <c r="DR121" s="816"/>
      <c r="DS121" s="816"/>
      <c r="DT121" s="816"/>
      <c r="DU121" s="816"/>
      <c r="DV121" s="793" t="s">
        <v>410</v>
      </c>
      <c r="DW121" s="793"/>
      <c r="DX121" s="793"/>
      <c r="DY121" s="793"/>
      <c r="DZ121" s="794"/>
    </row>
    <row r="122" spans="1:130" s="214" customFormat="1" ht="26.25" customHeight="1" x14ac:dyDescent="0.2">
      <c r="A122" s="819"/>
      <c r="B122" s="820"/>
      <c r="C122" s="814" t="s">
        <v>452</v>
      </c>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4"/>
      <c r="AA122" s="727" t="s">
        <v>464</v>
      </c>
      <c r="AB122" s="728"/>
      <c r="AC122" s="728"/>
      <c r="AD122" s="728"/>
      <c r="AE122" s="729"/>
      <c r="AF122" s="730" t="s">
        <v>128</v>
      </c>
      <c r="AG122" s="728"/>
      <c r="AH122" s="728"/>
      <c r="AI122" s="728"/>
      <c r="AJ122" s="729"/>
      <c r="AK122" s="730" t="s">
        <v>392</v>
      </c>
      <c r="AL122" s="728"/>
      <c r="AM122" s="728"/>
      <c r="AN122" s="728"/>
      <c r="AO122" s="729"/>
      <c r="AP122" s="731" t="s">
        <v>392</v>
      </c>
      <c r="AQ122" s="732"/>
      <c r="AR122" s="732"/>
      <c r="AS122" s="732"/>
      <c r="AT122" s="733"/>
      <c r="AU122" s="877"/>
      <c r="AV122" s="878"/>
      <c r="AW122" s="878"/>
      <c r="AX122" s="878"/>
      <c r="AY122" s="879"/>
      <c r="AZ122" s="834" t="s">
        <v>478</v>
      </c>
      <c r="BA122" s="725"/>
      <c r="BB122" s="725"/>
      <c r="BC122" s="725"/>
      <c r="BD122" s="725"/>
      <c r="BE122" s="725"/>
      <c r="BF122" s="725"/>
      <c r="BG122" s="725"/>
      <c r="BH122" s="725"/>
      <c r="BI122" s="725"/>
      <c r="BJ122" s="725"/>
      <c r="BK122" s="725"/>
      <c r="BL122" s="725"/>
      <c r="BM122" s="725"/>
      <c r="BN122" s="725"/>
      <c r="BO122" s="725"/>
      <c r="BP122" s="726"/>
      <c r="BQ122" s="873">
        <v>15011586</v>
      </c>
      <c r="BR122" s="839"/>
      <c r="BS122" s="839"/>
      <c r="BT122" s="839"/>
      <c r="BU122" s="839"/>
      <c r="BV122" s="839">
        <v>14869600</v>
      </c>
      <c r="BW122" s="839"/>
      <c r="BX122" s="839"/>
      <c r="BY122" s="839"/>
      <c r="BZ122" s="839"/>
      <c r="CA122" s="839">
        <v>14462415</v>
      </c>
      <c r="CB122" s="839"/>
      <c r="CC122" s="839"/>
      <c r="CD122" s="839"/>
      <c r="CE122" s="839"/>
      <c r="CF122" s="840">
        <v>143.80000000000001</v>
      </c>
      <c r="CG122" s="841"/>
      <c r="CH122" s="841"/>
      <c r="CI122" s="841"/>
      <c r="CJ122" s="841"/>
      <c r="CK122" s="863"/>
      <c r="CL122" s="849"/>
      <c r="CM122" s="849"/>
      <c r="CN122" s="849"/>
      <c r="CO122" s="850"/>
      <c r="CP122" s="831" t="s">
        <v>479</v>
      </c>
      <c r="CQ122" s="832"/>
      <c r="CR122" s="832"/>
      <c r="CS122" s="832"/>
      <c r="CT122" s="832"/>
      <c r="CU122" s="832"/>
      <c r="CV122" s="832"/>
      <c r="CW122" s="832"/>
      <c r="CX122" s="832"/>
      <c r="CY122" s="832"/>
      <c r="CZ122" s="832"/>
      <c r="DA122" s="832"/>
      <c r="DB122" s="832"/>
      <c r="DC122" s="832"/>
      <c r="DD122" s="832"/>
      <c r="DE122" s="832"/>
      <c r="DF122" s="833"/>
      <c r="DG122" s="815" t="s">
        <v>464</v>
      </c>
      <c r="DH122" s="816"/>
      <c r="DI122" s="816"/>
      <c r="DJ122" s="816"/>
      <c r="DK122" s="816"/>
      <c r="DL122" s="816" t="s">
        <v>468</v>
      </c>
      <c r="DM122" s="816"/>
      <c r="DN122" s="816"/>
      <c r="DO122" s="816"/>
      <c r="DP122" s="816"/>
      <c r="DQ122" s="816" t="s">
        <v>392</v>
      </c>
      <c r="DR122" s="816"/>
      <c r="DS122" s="816"/>
      <c r="DT122" s="816"/>
      <c r="DU122" s="816"/>
      <c r="DV122" s="793" t="s">
        <v>128</v>
      </c>
      <c r="DW122" s="793"/>
      <c r="DX122" s="793"/>
      <c r="DY122" s="793"/>
      <c r="DZ122" s="794"/>
    </row>
    <row r="123" spans="1:130" s="214" customFormat="1" ht="26.25" customHeight="1" x14ac:dyDescent="0.2">
      <c r="A123" s="819"/>
      <c r="B123" s="820"/>
      <c r="C123" s="814" t="s">
        <v>458</v>
      </c>
      <c r="D123" s="723"/>
      <c r="E123" s="723"/>
      <c r="F123" s="723"/>
      <c r="G123" s="723"/>
      <c r="H123" s="723"/>
      <c r="I123" s="723"/>
      <c r="J123" s="723"/>
      <c r="K123" s="723"/>
      <c r="L123" s="723"/>
      <c r="M123" s="723"/>
      <c r="N123" s="723"/>
      <c r="O123" s="723"/>
      <c r="P123" s="723"/>
      <c r="Q123" s="723"/>
      <c r="R123" s="723"/>
      <c r="S123" s="723"/>
      <c r="T123" s="723"/>
      <c r="U123" s="723"/>
      <c r="V123" s="723"/>
      <c r="W123" s="723"/>
      <c r="X123" s="723"/>
      <c r="Y123" s="723"/>
      <c r="Z123" s="724"/>
      <c r="AA123" s="727" t="s">
        <v>410</v>
      </c>
      <c r="AB123" s="728"/>
      <c r="AC123" s="728"/>
      <c r="AD123" s="728"/>
      <c r="AE123" s="729"/>
      <c r="AF123" s="730" t="s">
        <v>444</v>
      </c>
      <c r="AG123" s="728"/>
      <c r="AH123" s="728"/>
      <c r="AI123" s="728"/>
      <c r="AJ123" s="729"/>
      <c r="AK123" s="730" t="s">
        <v>469</v>
      </c>
      <c r="AL123" s="728"/>
      <c r="AM123" s="728"/>
      <c r="AN123" s="728"/>
      <c r="AO123" s="729"/>
      <c r="AP123" s="731" t="s">
        <v>435</v>
      </c>
      <c r="AQ123" s="732"/>
      <c r="AR123" s="732"/>
      <c r="AS123" s="732"/>
      <c r="AT123" s="733"/>
      <c r="AU123" s="880"/>
      <c r="AV123" s="881"/>
      <c r="AW123" s="881"/>
      <c r="AX123" s="881"/>
      <c r="AY123" s="881"/>
      <c r="AZ123" s="235" t="s">
        <v>186</v>
      </c>
      <c r="BA123" s="235"/>
      <c r="BB123" s="235"/>
      <c r="BC123" s="235"/>
      <c r="BD123" s="235"/>
      <c r="BE123" s="235"/>
      <c r="BF123" s="235"/>
      <c r="BG123" s="235"/>
      <c r="BH123" s="235"/>
      <c r="BI123" s="235"/>
      <c r="BJ123" s="235"/>
      <c r="BK123" s="235"/>
      <c r="BL123" s="235"/>
      <c r="BM123" s="235"/>
      <c r="BN123" s="235"/>
      <c r="BO123" s="871" t="s">
        <v>480</v>
      </c>
      <c r="BP123" s="872"/>
      <c r="BQ123" s="828">
        <v>21494278</v>
      </c>
      <c r="BR123" s="829"/>
      <c r="BS123" s="829"/>
      <c r="BT123" s="829"/>
      <c r="BU123" s="829"/>
      <c r="BV123" s="829">
        <v>21914052</v>
      </c>
      <c r="BW123" s="829"/>
      <c r="BX123" s="829"/>
      <c r="BY123" s="829"/>
      <c r="BZ123" s="829"/>
      <c r="CA123" s="829">
        <v>22073256</v>
      </c>
      <c r="CB123" s="829"/>
      <c r="CC123" s="829"/>
      <c r="CD123" s="829"/>
      <c r="CE123" s="829"/>
      <c r="CF123" s="754"/>
      <c r="CG123" s="755"/>
      <c r="CH123" s="755"/>
      <c r="CI123" s="755"/>
      <c r="CJ123" s="830"/>
      <c r="CK123" s="863"/>
      <c r="CL123" s="849"/>
      <c r="CM123" s="849"/>
      <c r="CN123" s="849"/>
      <c r="CO123" s="850"/>
      <c r="CP123" s="831" t="s">
        <v>481</v>
      </c>
      <c r="CQ123" s="832"/>
      <c r="CR123" s="832"/>
      <c r="CS123" s="832"/>
      <c r="CT123" s="832"/>
      <c r="CU123" s="832"/>
      <c r="CV123" s="832"/>
      <c r="CW123" s="832"/>
      <c r="CX123" s="832"/>
      <c r="CY123" s="832"/>
      <c r="CZ123" s="832"/>
      <c r="DA123" s="832"/>
      <c r="DB123" s="832"/>
      <c r="DC123" s="832"/>
      <c r="DD123" s="832"/>
      <c r="DE123" s="832"/>
      <c r="DF123" s="833"/>
      <c r="DG123" s="727" t="s">
        <v>468</v>
      </c>
      <c r="DH123" s="728"/>
      <c r="DI123" s="728"/>
      <c r="DJ123" s="728"/>
      <c r="DK123" s="729"/>
      <c r="DL123" s="730" t="s">
        <v>410</v>
      </c>
      <c r="DM123" s="728"/>
      <c r="DN123" s="728"/>
      <c r="DO123" s="728"/>
      <c r="DP123" s="729"/>
      <c r="DQ123" s="730" t="s">
        <v>436</v>
      </c>
      <c r="DR123" s="728"/>
      <c r="DS123" s="728"/>
      <c r="DT123" s="728"/>
      <c r="DU123" s="729"/>
      <c r="DV123" s="731" t="s">
        <v>464</v>
      </c>
      <c r="DW123" s="732"/>
      <c r="DX123" s="732"/>
      <c r="DY123" s="732"/>
      <c r="DZ123" s="733"/>
    </row>
    <row r="124" spans="1:130" s="214" customFormat="1" ht="26.25" customHeight="1" thickBot="1" x14ac:dyDescent="0.25">
      <c r="A124" s="819"/>
      <c r="B124" s="820"/>
      <c r="C124" s="814" t="s">
        <v>462</v>
      </c>
      <c r="D124" s="723"/>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4"/>
      <c r="AA124" s="727" t="s">
        <v>469</v>
      </c>
      <c r="AB124" s="728"/>
      <c r="AC124" s="728"/>
      <c r="AD124" s="728"/>
      <c r="AE124" s="729"/>
      <c r="AF124" s="730" t="s">
        <v>436</v>
      </c>
      <c r="AG124" s="728"/>
      <c r="AH124" s="728"/>
      <c r="AI124" s="728"/>
      <c r="AJ124" s="729"/>
      <c r="AK124" s="730" t="s">
        <v>444</v>
      </c>
      <c r="AL124" s="728"/>
      <c r="AM124" s="728"/>
      <c r="AN124" s="728"/>
      <c r="AO124" s="729"/>
      <c r="AP124" s="731" t="s">
        <v>410</v>
      </c>
      <c r="AQ124" s="732"/>
      <c r="AR124" s="732"/>
      <c r="AS124" s="732"/>
      <c r="AT124" s="733"/>
      <c r="AU124" s="823" t="s">
        <v>482</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v>37.4</v>
      </c>
      <c r="BR124" s="827"/>
      <c r="BS124" s="827"/>
      <c r="BT124" s="827"/>
      <c r="BU124" s="827"/>
      <c r="BV124" s="827">
        <v>33.799999999999997</v>
      </c>
      <c r="BW124" s="827"/>
      <c r="BX124" s="827"/>
      <c r="BY124" s="827"/>
      <c r="BZ124" s="827"/>
      <c r="CA124" s="827">
        <v>22.8</v>
      </c>
      <c r="CB124" s="827"/>
      <c r="CC124" s="827"/>
      <c r="CD124" s="827"/>
      <c r="CE124" s="827"/>
      <c r="CF124" s="716"/>
      <c r="CG124" s="717"/>
      <c r="CH124" s="717"/>
      <c r="CI124" s="717"/>
      <c r="CJ124" s="856"/>
      <c r="CK124" s="864"/>
      <c r="CL124" s="864"/>
      <c r="CM124" s="864"/>
      <c r="CN124" s="864"/>
      <c r="CO124" s="865"/>
      <c r="CP124" s="831" t="s">
        <v>483</v>
      </c>
      <c r="CQ124" s="832"/>
      <c r="CR124" s="832"/>
      <c r="CS124" s="832"/>
      <c r="CT124" s="832"/>
      <c r="CU124" s="832"/>
      <c r="CV124" s="832"/>
      <c r="CW124" s="832"/>
      <c r="CX124" s="832"/>
      <c r="CY124" s="832"/>
      <c r="CZ124" s="832"/>
      <c r="DA124" s="832"/>
      <c r="DB124" s="832"/>
      <c r="DC124" s="832"/>
      <c r="DD124" s="832"/>
      <c r="DE124" s="832"/>
      <c r="DF124" s="833"/>
      <c r="DG124" s="766" t="s">
        <v>463</v>
      </c>
      <c r="DH124" s="767"/>
      <c r="DI124" s="767"/>
      <c r="DJ124" s="767"/>
      <c r="DK124" s="768"/>
      <c r="DL124" s="769" t="s">
        <v>128</v>
      </c>
      <c r="DM124" s="767"/>
      <c r="DN124" s="767"/>
      <c r="DO124" s="767"/>
      <c r="DP124" s="768"/>
      <c r="DQ124" s="769" t="s">
        <v>464</v>
      </c>
      <c r="DR124" s="767"/>
      <c r="DS124" s="767"/>
      <c r="DT124" s="767"/>
      <c r="DU124" s="768"/>
      <c r="DV124" s="842" t="s">
        <v>128</v>
      </c>
      <c r="DW124" s="843"/>
      <c r="DX124" s="843"/>
      <c r="DY124" s="843"/>
      <c r="DZ124" s="844"/>
    </row>
    <row r="125" spans="1:130" s="214" customFormat="1" ht="26.25" customHeight="1" x14ac:dyDescent="0.2">
      <c r="A125" s="819"/>
      <c r="B125" s="820"/>
      <c r="C125" s="814" t="s">
        <v>467</v>
      </c>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4"/>
      <c r="AA125" s="727" t="s">
        <v>128</v>
      </c>
      <c r="AB125" s="728"/>
      <c r="AC125" s="728"/>
      <c r="AD125" s="728"/>
      <c r="AE125" s="729"/>
      <c r="AF125" s="730" t="s">
        <v>466</v>
      </c>
      <c r="AG125" s="728"/>
      <c r="AH125" s="728"/>
      <c r="AI125" s="728"/>
      <c r="AJ125" s="729"/>
      <c r="AK125" s="730" t="s">
        <v>436</v>
      </c>
      <c r="AL125" s="728"/>
      <c r="AM125" s="728"/>
      <c r="AN125" s="728"/>
      <c r="AO125" s="729"/>
      <c r="AP125" s="731" t="s">
        <v>128</v>
      </c>
      <c r="AQ125" s="732"/>
      <c r="AR125" s="732"/>
      <c r="AS125" s="732"/>
      <c r="AT125" s="733"/>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45" t="s">
        <v>484</v>
      </c>
      <c r="CL125" s="846"/>
      <c r="CM125" s="846"/>
      <c r="CN125" s="846"/>
      <c r="CO125" s="847"/>
      <c r="CP125" s="854" t="s">
        <v>485</v>
      </c>
      <c r="CQ125" s="807"/>
      <c r="CR125" s="807"/>
      <c r="CS125" s="807"/>
      <c r="CT125" s="807"/>
      <c r="CU125" s="807"/>
      <c r="CV125" s="807"/>
      <c r="CW125" s="807"/>
      <c r="CX125" s="807"/>
      <c r="CY125" s="807"/>
      <c r="CZ125" s="807"/>
      <c r="DA125" s="807"/>
      <c r="DB125" s="807"/>
      <c r="DC125" s="807"/>
      <c r="DD125" s="807"/>
      <c r="DE125" s="807"/>
      <c r="DF125" s="808"/>
      <c r="DG125" s="855" t="s">
        <v>128</v>
      </c>
      <c r="DH125" s="836"/>
      <c r="DI125" s="836"/>
      <c r="DJ125" s="836"/>
      <c r="DK125" s="836"/>
      <c r="DL125" s="836" t="s">
        <v>128</v>
      </c>
      <c r="DM125" s="836"/>
      <c r="DN125" s="836"/>
      <c r="DO125" s="836"/>
      <c r="DP125" s="836"/>
      <c r="DQ125" s="836" t="s">
        <v>436</v>
      </c>
      <c r="DR125" s="836"/>
      <c r="DS125" s="836"/>
      <c r="DT125" s="836"/>
      <c r="DU125" s="836"/>
      <c r="DV125" s="837" t="s">
        <v>468</v>
      </c>
      <c r="DW125" s="837"/>
      <c r="DX125" s="837"/>
      <c r="DY125" s="837"/>
      <c r="DZ125" s="838"/>
    </row>
    <row r="126" spans="1:130" s="214" customFormat="1" ht="26.25" customHeight="1" thickBot="1" x14ac:dyDescent="0.25">
      <c r="A126" s="819"/>
      <c r="B126" s="820"/>
      <c r="C126" s="814" t="s">
        <v>471</v>
      </c>
      <c r="D126" s="723"/>
      <c r="E126" s="723"/>
      <c r="F126" s="723"/>
      <c r="G126" s="723"/>
      <c r="H126" s="723"/>
      <c r="I126" s="723"/>
      <c r="J126" s="723"/>
      <c r="K126" s="723"/>
      <c r="L126" s="723"/>
      <c r="M126" s="723"/>
      <c r="N126" s="723"/>
      <c r="O126" s="723"/>
      <c r="P126" s="723"/>
      <c r="Q126" s="723"/>
      <c r="R126" s="723"/>
      <c r="S126" s="723"/>
      <c r="T126" s="723"/>
      <c r="U126" s="723"/>
      <c r="V126" s="723"/>
      <c r="W126" s="723"/>
      <c r="X126" s="723"/>
      <c r="Y126" s="723"/>
      <c r="Z126" s="724"/>
      <c r="AA126" s="727" t="s">
        <v>466</v>
      </c>
      <c r="AB126" s="728"/>
      <c r="AC126" s="728"/>
      <c r="AD126" s="728"/>
      <c r="AE126" s="729"/>
      <c r="AF126" s="730" t="s">
        <v>466</v>
      </c>
      <c r="AG126" s="728"/>
      <c r="AH126" s="728"/>
      <c r="AI126" s="728"/>
      <c r="AJ126" s="729"/>
      <c r="AK126" s="730" t="s">
        <v>128</v>
      </c>
      <c r="AL126" s="728"/>
      <c r="AM126" s="728"/>
      <c r="AN126" s="728"/>
      <c r="AO126" s="729"/>
      <c r="AP126" s="731" t="s">
        <v>435</v>
      </c>
      <c r="AQ126" s="732"/>
      <c r="AR126" s="732"/>
      <c r="AS126" s="732"/>
      <c r="AT126" s="733"/>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48"/>
      <c r="CL126" s="849"/>
      <c r="CM126" s="849"/>
      <c r="CN126" s="849"/>
      <c r="CO126" s="850"/>
      <c r="CP126" s="814" t="s">
        <v>486</v>
      </c>
      <c r="CQ126" s="723"/>
      <c r="CR126" s="723"/>
      <c r="CS126" s="723"/>
      <c r="CT126" s="723"/>
      <c r="CU126" s="723"/>
      <c r="CV126" s="723"/>
      <c r="CW126" s="723"/>
      <c r="CX126" s="723"/>
      <c r="CY126" s="723"/>
      <c r="CZ126" s="723"/>
      <c r="DA126" s="723"/>
      <c r="DB126" s="723"/>
      <c r="DC126" s="723"/>
      <c r="DD126" s="723"/>
      <c r="DE126" s="723"/>
      <c r="DF126" s="724"/>
      <c r="DG126" s="815" t="s">
        <v>466</v>
      </c>
      <c r="DH126" s="816"/>
      <c r="DI126" s="816"/>
      <c r="DJ126" s="816"/>
      <c r="DK126" s="816"/>
      <c r="DL126" s="816" t="s">
        <v>410</v>
      </c>
      <c r="DM126" s="816"/>
      <c r="DN126" s="816"/>
      <c r="DO126" s="816"/>
      <c r="DP126" s="816"/>
      <c r="DQ126" s="816" t="s">
        <v>128</v>
      </c>
      <c r="DR126" s="816"/>
      <c r="DS126" s="816"/>
      <c r="DT126" s="816"/>
      <c r="DU126" s="816"/>
      <c r="DV126" s="793" t="s">
        <v>466</v>
      </c>
      <c r="DW126" s="793"/>
      <c r="DX126" s="793"/>
      <c r="DY126" s="793"/>
      <c r="DZ126" s="794"/>
    </row>
    <row r="127" spans="1:130" s="214" customFormat="1" ht="26.25" customHeight="1" x14ac:dyDescent="0.2">
      <c r="A127" s="821"/>
      <c r="B127" s="822"/>
      <c r="C127" s="834" t="s">
        <v>487</v>
      </c>
      <c r="D127" s="725"/>
      <c r="E127" s="725"/>
      <c r="F127" s="725"/>
      <c r="G127" s="725"/>
      <c r="H127" s="725"/>
      <c r="I127" s="725"/>
      <c r="J127" s="725"/>
      <c r="K127" s="725"/>
      <c r="L127" s="725"/>
      <c r="M127" s="725"/>
      <c r="N127" s="725"/>
      <c r="O127" s="725"/>
      <c r="P127" s="725"/>
      <c r="Q127" s="725"/>
      <c r="R127" s="725"/>
      <c r="S127" s="725"/>
      <c r="T127" s="725"/>
      <c r="U127" s="725"/>
      <c r="V127" s="725"/>
      <c r="W127" s="725"/>
      <c r="X127" s="725"/>
      <c r="Y127" s="725"/>
      <c r="Z127" s="726"/>
      <c r="AA127" s="727">
        <v>4496</v>
      </c>
      <c r="AB127" s="728"/>
      <c r="AC127" s="728"/>
      <c r="AD127" s="728"/>
      <c r="AE127" s="729"/>
      <c r="AF127" s="730">
        <v>21275</v>
      </c>
      <c r="AG127" s="728"/>
      <c r="AH127" s="728"/>
      <c r="AI127" s="728"/>
      <c r="AJ127" s="729"/>
      <c r="AK127" s="730">
        <v>14198</v>
      </c>
      <c r="AL127" s="728"/>
      <c r="AM127" s="728"/>
      <c r="AN127" s="728"/>
      <c r="AO127" s="729"/>
      <c r="AP127" s="731">
        <v>0.1</v>
      </c>
      <c r="AQ127" s="732"/>
      <c r="AR127" s="732"/>
      <c r="AS127" s="732"/>
      <c r="AT127" s="733"/>
      <c r="AU127" s="216"/>
      <c r="AV127" s="216"/>
      <c r="AW127" s="216"/>
      <c r="AX127" s="835" t="s">
        <v>488</v>
      </c>
      <c r="AY127" s="811"/>
      <c r="AZ127" s="811"/>
      <c r="BA127" s="811"/>
      <c r="BB127" s="811"/>
      <c r="BC127" s="811"/>
      <c r="BD127" s="811"/>
      <c r="BE127" s="812"/>
      <c r="BF127" s="810" t="s">
        <v>489</v>
      </c>
      <c r="BG127" s="811"/>
      <c r="BH127" s="811"/>
      <c r="BI127" s="811"/>
      <c r="BJ127" s="811"/>
      <c r="BK127" s="811"/>
      <c r="BL127" s="812"/>
      <c r="BM127" s="810" t="s">
        <v>490</v>
      </c>
      <c r="BN127" s="811"/>
      <c r="BO127" s="811"/>
      <c r="BP127" s="811"/>
      <c r="BQ127" s="811"/>
      <c r="BR127" s="811"/>
      <c r="BS127" s="812"/>
      <c r="BT127" s="810" t="s">
        <v>491</v>
      </c>
      <c r="BU127" s="811"/>
      <c r="BV127" s="811"/>
      <c r="BW127" s="811"/>
      <c r="BX127" s="811"/>
      <c r="BY127" s="811"/>
      <c r="BZ127" s="813"/>
      <c r="CA127" s="216"/>
      <c r="CB127" s="216"/>
      <c r="CC127" s="216"/>
      <c r="CD127" s="239"/>
      <c r="CE127" s="239"/>
      <c r="CF127" s="239"/>
      <c r="CG127" s="216"/>
      <c r="CH127" s="216"/>
      <c r="CI127" s="216"/>
      <c r="CJ127" s="238"/>
      <c r="CK127" s="848"/>
      <c r="CL127" s="849"/>
      <c r="CM127" s="849"/>
      <c r="CN127" s="849"/>
      <c r="CO127" s="850"/>
      <c r="CP127" s="814" t="s">
        <v>492</v>
      </c>
      <c r="CQ127" s="723"/>
      <c r="CR127" s="723"/>
      <c r="CS127" s="723"/>
      <c r="CT127" s="723"/>
      <c r="CU127" s="723"/>
      <c r="CV127" s="723"/>
      <c r="CW127" s="723"/>
      <c r="CX127" s="723"/>
      <c r="CY127" s="723"/>
      <c r="CZ127" s="723"/>
      <c r="DA127" s="723"/>
      <c r="DB127" s="723"/>
      <c r="DC127" s="723"/>
      <c r="DD127" s="723"/>
      <c r="DE127" s="723"/>
      <c r="DF127" s="724"/>
      <c r="DG127" s="815" t="s">
        <v>128</v>
      </c>
      <c r="DH127" s="816"/>
      <c r="DI127" s="816"/>
      <c r="DJ127" s="816"/>
      <c r="DK127" s="816"/>
      <c r="DL127" s="816" t="s">
        <v>464</v>
      </c>
      <c r="DM127" s="816"/>
      <c r="DN127" s="816"/>
      <c r="DO127" s="816"/>
      <c r="DP127" s="816"/>
      <c r="DQ127" s="816" t="s">
        <v>466</v>
      </c>
      <c r="DR127" s="816"/>
      <c r="DS127" s="816"/>
      <c r="DT127" s="816"/>
      <c r="DU127" s="816"/>
      <c r="DV127" s="793" t="s">
        <v>410</v>
      </c>
      <c r="DW127" s="793"/>
      <c r="DX127" s="793"/>
      <c r="DY127" s="793"/>
      <c r="DZ127" s="794"/>
    </row>
    <row r="128" spans="1:130" s="214" customFormat="1" ht="26.25" customHeight="1" thickBot="1" x14ac:dyDescent="0.25">
      <c r="A128" s="795" t="s">
        <v>493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494</v>
      </c>
      <c r="X128" s="797"/>
      <c r="Y128" s="797"/>
      <c r="Z128" s="798"/>
      <c r="AA128" s="799">
        <v>22819</v>
      </c>
      <c r="AB128" s="800"/>
      <c r="AC128" s="800"/>
      <c r="AD128" s="800"/>
      <c r="AE128" s="801"/>
      <c r="AF128" s="802">
        <v>21189</v>
      </c>
      <c r="AG128" s="800"/>
      <c r="AH128" s="800"/>
      <c r="AI128" s="800"/>
      <c r="AJ128" s="801"/>
      <c r="AK128" s="802">
        <v>16697</v>
      </c>
      <c r="AL128" s="800"/>
      <c r="AM128" s="800"/>
      <c r="AN128" s="800"/>
      <c r="AO128" s="801"/>
      <c r="AP128" s="803"/>
      <c r="AQ128" s="804"/>
      <c r="AR128" s="804"/>
      <c r="AS128" s="804"/>
      <c r="AT128" s="805"/>
      <c r="AU128" s="216"/>
      <c r="AV128" s="216"/>
      <c r="AW128" s="216"/>
      <c r="AX128" s="806" t="s">
        <v>495</v>
      </c>
      <c r="AY128" s="807"/>
      <c r="AZ128" s="807"/>
      <c r="BA128" s="807"/>
      <c r="BB128" s="807"/>
      <c r="BC128" s="807"/>
      <c r="BD128" s="807"/>
      <c r="BE128" s="808"/>
      <c r="BF128" s="785" t="s">
        <v>410</v>
      </c>
      <c r="BG128" s="786"/>
      <c r="BH128" s="786"/>
      <c r="BI128" s="786"/>
      <c r="BJ128" s="786"/>
      <c r="BK128" s="786"/>
      <c r="BL128" s="809"/>
      <c r="BM128" s="785">
        <v>13.12</v>
      </c>
      <c r="BN128" s="786"/>
      <c r="BO128" s="786"/>
      <c r="BP128" s="786"/>
      <c r="BQ128" s="786"/>
      <c r="BR128" s="786"/>
      <c r="BS128" s="809"/>
      <c r="BT128" s="785">
        <v>20</v>
      </c>
      <c r="BU128" s="786"/>
      <c r="BV128" s="786"/>
      <c r="BW128" s="786"/>
      <c r="BX128" s="786"/>
      <c r="BY128" s="786"/>
      <c r="BZ128" s="787"/>
      <c r="CA128" s="239"/>
      <c r="CB128" s="239"/>
      <c r="CC128" s="239"/>
      <c r="CD128" s="239"/>
      <c r="CE128" s="239"/>
      <c r="CF128" s="239"/>
      <c r="CG128" s="216"/>
      <c r="CH128" s="216"/>
      <c r="CI128" s="216"/>
      <c r="CJ128" s="238"/>
      <c r="CK128" s="851"/>
      <c r="CL128" s="852"/>
      <c r="CM128" s="852"/>
      <c r="CN128" s="852"/>
      <c r="CO128" s="853"/>
      <c r="CP128" s="788" t="s">
        <v>496</v>
      </c>
      <c r="CQ128" s="720"/>
      <c r="CR128" s="720"/>
      <c r="CS128" s="720"/>
      <c r="CT128" s="720"/>
      <c r="CU128" s="720"/>
      <c r="CV128" s="720"/>
      <c r="CW128" s="720"/>
      <c r="CX128" s="720"/>
      <c r="CY128" s="720"/>
      <c r="CZ128" s="720"/>
      <c r="DA128" s="720"/>
      <c r="DB128" s="720"/>
      <c r="DC128" s="720"/>
      <c r="DD128" s="720"/>
      <c r="DE128" s="720"/>
      <c r="DF128" s="721"/>
      <c r="DG128" s="789" t="s">
        <v>128</v>
      </c>
      <c r="DH128" s="790"/>
      <c r="DI128" s="790"/>
      <c r="DJ128" s="790"/>
      <c r="DK128" s="790"/>
      <c r="DL128" s="790" t="s">
        <v>466</v>
      </c>
      <c r="DM128" s="790"/>
      <c r="DN128" s="790"/>
      <c r="DO128" s="790"/>
      <c r="DP128" s="790"/>
      <c r="DQ128" s="790" t="s">
        <v>128</v>
      </c>
      <c r="DR128" s="790"/>
      <c r="DS128" s="790"/>
      <c r="DT128" s="790"/>
      <c r="DU128" s="790"/>
      <c r="DV128" s="791" t="s">
        <v>436</v>
      </c>
      <c r="DW128" s="791"/>
      <c r="DX128" s="791"/>
      <c r="DY128" s="791"/>
      <c r="DZ128" s="792"/>
    </row>
    <row r="129" spans="1:131" s="214" customFormat="1" ht="26.25" customHeight="1" x14ac:dyDescent="0.2">
      <c r="A129" s="777" t="s">
        <v>107</v>
      </c>
      <c r="B129" s="778"/>
      <c r="C129" s="778"/>
      <c r="D129" s="778"/>
      <c r="E129" s="778"/>
      <c r="F129" s="778"/>
      <c r="G129" s="778"/>
      <c r="H129" s="778"/>
      <c r="I129" s="778"/>
      <c r="J129" s="778"/>
      <c r="K129" s="778"/>
      <c r="L129" s="778"/>
      <c r="M129" s="778"/>
      <c r="N129" s="778"/>
      <c r="O129" s="778"/>
      <c r="P129" s="778"/>
      <c r="Q129" s="778"/>
      <c r="R129" s="778"/>
      <c r="S129" s="778"/>
      <c r="T129" s="778"/>
      <c r="U129" s="778"/>
      <c r="V129" s="778"/>
      <c r="W129" s="779" t="s">
        <v>497</v>
      </c>
      <c r="X129" s="780"/>
      <c r="Y129" s="780"/>
      <c r="Z129" s="781"/>
      <c r="AA129" s="727">
        <v>10895916</v>
      </c>
      <c r="AB129" s="728"/>
      <c r="AC129" s="728"/>
      <c r="AD129" s="728"/>
      <c r="AE129" s="729"/>
      <c r="AF129" s="730">
        <v>11067108</v>
      </c>
      <c r="AG129" s="728"/>
      <c r="AH129" s="728"/>
      <c r="AI129" s="728"/>
      <c r="AJ129" s="729"/>
      <c r="AK129" s="730">
        <v>11476408</v>
      </c>
      <c r="AL129" s="728"/>
      <c r="AM129" s="728"/>
      <c r="AN129" s="728"/>
      <c r="AO129" s="729"/>
      <c r="AP129" s="782"/>
      <c r="AQ129" s="783"/>
      <c r="AR129" s="783"/>
      <c r="AS129" s="783"/>
      <c r="AT129" s="784"/>
      <c r="AU129" s="217"/>
      <c r="AV129" s="217"/>
      <c r="AW129" s="217"/>
      <c r="AX129" s="722" t="s">
        <v>498</v>
      </c>
      <c r="AY129" s="723"/>
      <c r="AZ129" s="723"/>
      <c r="BA129" s="723"/>
      <c r="BB129" s="723"/>
      <c r="BC129" s="723"/>
      <c r="BD129" s="723"/>
      <c r="BE129" s="724"/>
      <c r="BF129" s="773" t="s">
        <v>469</v>
      </c>
      <c r="BG129" s="774"/>
      <c r="BH129" s="774"/>
      <c r="BI129" s="774"/>
      <c r="BJ129" s="774"/>
      <c r="BK129" s="774"/>
      <c r="BL129" s="775"/>
      <c r="BM129" s="773">
        <v>18.12</v>
      </c>
      <c r="BN129" s="774"/>
      <c r="BO129" s="774"/>
      <c r="BP129" s="774"/>
      <c r="BQ129" s="774"/>
      <c r="BR129" s="774"/>
      <c r="BS129" s="775"/>
      <c r="BT129" s="773">
        <v>30</v>
      </c>
      <c r="BU129" s="774"/>
      <c r="BV129" s="774"/>
      <c r="BW129" s="774"/>
      <c r="BX129" s="774"/>
      <c r="BY129" s="774"/>
      <c r="BZ129" s="776"/>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777" t="s">
        <v>499</v>
      </c>
      <c r="B130" s="778"/>
      <c r="C130" s="778"/>
      <c r="D130" s="778"/>
      <c r="E130" s="778"/>
      <c r="F130" s="778"/>
      <c r="G130" s="778"/>
      <c r="H130" s="778"/>
      <c r="I130" s="778"/>
      <c r="J130" s="778"/>
      <c r="K130" s="778"/>
      <c r="L130" s="778"/>
      <c r="M130" s="778"/>
      <c r="N130" s="778"/>
      <c r="O130" s="778"/>
      <c r="P130" s="778"/>
      <c r="Q130" s="778"/>
      <c r="R130" s="778"/>
      <c r="S130" s="778"/>
      <c r="T130" s="778"/>
      <c r="U130" s="778"/>
      <c r="V130" s="778"/>
      <c r="W130" s="779" t="s">
        <v>500</v>
      </c>
      <c r="X130" s="780"/>
      <c r="Y130" s="780"/>
      <c r="Z130" s="781"/>
      <c r="AA130" s="727">
        <v>1436243</v>
      </c>
      <c r="AB130" s="728"/>
      <c r="AC130" s="728"/>
      <c r="AD130" s="728"/>
      <c r="AE130" s="729"/>
      <c r="AF130" s="730">
        <v>1422963</v>
      </c>
      <c r="AG130" s="728"/>
      <c r="AH130" s="728"/>
      <c r="AI130" s="728"/>
      <c r="AJ130" s="729"/>
      <c r="AK130" s="730">
        <v>1418786</v>
      </c>
      <c r="AL130" s="728"/>
      <c r="AM130" s="728"/>
      <c r="AN130" s="728"/>
      <c r="AO130" s="729"/>
      <c r="AP130" s="782"/>
      <c r="AQ130" s="783"/>
      <c r="AR130" s="783"/>
      <c r="AS130" s="783"/>
      <c r="AT130" s="784"/>
      <c r="AU130" s="217"/>
      <c r="AV130" s="217"/>
      <c r="AW130" s="217"/>
      <c r="AX130" s="722" t="s">
        <v>501</v>
      </c>
      <c r="AY130" s="723"/>
      <c r="AZ130" s="723"/>
      <c r="BA130" s="723"/>
      <c r="BB130" s="723"/>
      <c r="BC130" s="723"/>
      <c r="BD130" s="723"/>
      <c r="BE130" s="724"/>
      <c r="BF130" s="757">
        <v>7</v>
      </c>
      <c r="BG130" s="758"/>
      <c r="BH130" s="758"/>
      <c r="BI130" s="758"/>
      <c r="BJ130" s="758"/>
      <c r="BK130" s="758"/>
      <c r="BL130" s="759"/>
      <c r="BM130" s="757">
        <v>25</v>
      </c>
      <c r="BN130" s="758"/>
      <c r="BO130" s="758"/>
      <c r="BP130" s="758"/>
      <c r="BQ130" s="758"/>
      <c r="BR130" s="758"/>
      <c r="BS130" s="759"/>
      <c r="BT130" s="757">
        <v>35</v>
      </c>
      <c r="BU130" s="758"/>
      <c r="BV130" s="758"/>
      <c r="BW130" s="758"/>
      <c r="BX130" s="758"/>
      <c r="BY130" s="758"/>
      <c r="BZ130" s="76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761"/>
      <c r="B131" s="762"/>
      <c r="C131" s="762"/>
      <c r="D131" s="762"/>
      <c r="E131" s="762"/>
      <c r="F131" s="762"/>
      <c r="G131" s="762"/>
      <c r="H131" s="762"/>
      <c r="I131" s="762"/>
      <c r="J131" s="762"/>
      <c r="K131" s="762"/>
      <c r="L131" s="762"/>
      <c r="M131" s="762"/>
      <c r="N131" s="762"/>
      <c r="O131" s="762"/>
      <c r="P131" s="762"/>
      <c r="Q131" s="762"/>
      <c r="R131" s="762"/>
      <c r="S131" s="762"/>
      <c r="T131" s="762"/>
      <c r="U131" s="762"/>
      <c r="V131" s="762"/>
      <c r="W131" s="763" t="s">
        <v>502</v>
      </c>
      <c r="X131" s="764"/>
      <c r="Y131" s="764"/>
      <c r="Z131" s="765"/>
      <c r="AA131" s="766">
        <v>9459673</v>
      </c>
      <c r="AB131" s="767"/>
      <c r="AC131" s="767"/>
      <c r="AD131" s="767"/>
      <c r="AE131" s="768"/>
      <c r="AF131" s="769">
        <v>9644145</v>
      </c>
      <c r="AG131" s="767"/>
      <c r="AH131" s="767"/>
      <c r="AI131" s="767"/>
      <c r="AJ131" s="768"/>
      <c r="AK131" s="769">
        <v>10057622</v>
      </c>
      <c r="AL131" s="767"/>
      <c r="AM131" s="767"/>
      <c r="AN131" s="767"/>
      <c r="AO131" s="768"/>
      <c r="AP131" s="770"/>
      <c r="AQ131" s="771"/>
      <c r="AR131" s="771"/>
      <c r="AS131" s="771"/>
      <c r="AT131" s="772"/>
      <c r="AU131" s="217"/>
      <c r="AV131" s="217"/>
      <c r="AW131" s="217"/>
      <c r="AX131" s="719" t="s">
        <v>503</v>
      </c>
      <c r="AY131" s="720"/>
      <c r="AZ131" s="720"/>
      <c r="BA131" s="720"/>
      <c r="BB131" s="720"/>
      <c r="BC131" s="720"/>
      <c r="BD131" s="720"/>
      <c r="BE131" s="721"/>
      <c r="BF131" s="738">
        <v>22.8</v>
      </c>
      <c r="BG131" s="739"/>
      <c r="BH131" s="739"/>
      <c r="BI131" s="739"/>
      <c r="BJ131" s="739"/>
      <c r="BK131" s="739"/>
      <c r="BL131" s="740"/>
      <c r="BM131" s="738">
        <v>350</v>
      </c>
      <c r="BN131" s="739"/>
      <c r="BO131" s="739"/>
      <c r="BP131" s="739"/>
      <c r="BQ131" s="739"/>
      <c r="BR131" s="739"/>
      <c r="BS131" s="740"/>
      <c r="BT131" s="741"/>
      <c r="BU131" s="742"/>
      <c r="BV131" s="742"/>
      <c r="BW131" s="742"/>
      <c r="BX131" s="742"/>
      <c r="BY131" s="742"/>
      <c r="BZ131" s="743"/>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744" t="s">
        <v>504</v>
      </c>
      <c r="B132" s="745"/>
      <c r="C132" s="745"/>
      <c r="D132" s="745"/>
      <c r="E132" s="745"/>
      <c r="F132" s="745"/>
      <c r="G132" s="745"/>
      <c r="H132" s="745"/>
      <c r="I132" s="745"/>
      <c r="J132" s="745"/>
      <c r="K132" s="745"/>
      <c r="L132" s="745"/>
      <c r="M132" s="745"/>
      <c r="N132" s="745"/>
      <c r="O132" s="745"/>
      <c r="P132" s="745"/>
      <c r="Q132" s="745"/>
      <c r="R132" s="745"/>
      <c r="S132" s="745"/>
      <c r="T132" s="745"/>
      <c r="U132" s="745"/>
      <c r="V132" s="748" t="s">
        <v>505</v>
      </c>
      <c r="W132" s="748"/>
      <c r="X132" s="748"/>
      <c r="Y132" s="748"/>
      <c r="Z132" s="749"/>
      <c r="AA132" s="750">
        <v>7.4436188230000004</v>
      </c>
      <c r="AB132" s="751"/>
      <c r="AC132" s="751"/>
      <c r="AD132" s="751"/>
      <c r="AE132" s="752"/>
      <c r="AF132" s="753">
        <v>7.1279206190000002</v>
      </c>
      <c r="AG132" s="751"/>
      <c r="AH132" s="751"/>
      <c r="AI132" s="751"/>
      <c r="AJ132" s="752"/>
      <c r="AK132" s="753">
        <v>6.5465872550000004</v>
      </c>
      <c r="AL132" s="751"/>
      <c r="AM132" s="751"/>
      <c r="AN132" s="751"/>
      <c r="AO132" s="752"/>
      <c r="AP132" s="754"/>
      <c r="AQ132" s="755"/>
      <c r="AR132" s="755"/>
      <c r="AS132" s="755"/>
      <c r="AT132" s="756"/>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746"/>
      <c r="B133" s="747"/>
      <c r="C133" s="747"/>
      <c r="D133" s="747"/>
      <c r="E133" s="747"/>
      <c r="F133" s="747"/>
      <c r="G133" s="747"/>
      <c r="H133" s="747"/>
      <c r="I133" s="747"/>
      <c r="J133" s="747"/>
      <c r="K133" s="747"/>
      <c r="L133" s="747"/>
      <c r="M133" s="747"/>
      <c r="N133" s="747"/>
      <c r="O133" s="747"/>
      <c r="P133" s="747"/>
      <c r="Q133" s="747"/>
      <c r="R133" s="747"/>
      <c r="S133" s="747"/>
      <c r="T133" s="747"/>
      <c r="U133" s="747"/>
      <c r="V133" s="711" t="s">
        <v>506</v>
      </c>
      <c r="W133" s="711"/>
      <c r="X133" s="711"/>
      <c r="Y133" s="711"/>
      <c r="Z133" s="712"/>
      <c r="AA133" s="713">
        <v>7.6</v>
      </c>
      <c r="AB133" s="714"/>
      <c r="AC133" s="714"/>
      <c r="AD133" s="714"/>
      <c r="AE133" s="715"/>
      <c r="AF133" s="713">
        <v>7.3</v>
      </c>
      <c r="AG133" s="714"/>
      <c r="AH133" s="714"/>
      <c r="AI133" s="714"/>
      <c r="AJ133" s="715"/>
      <c r="AK133" s="713">
        <v>7</v>
      </c>
      <c r="AL133" s="714"/>
      <c r="AM133" s="714"/>
      <c r="AN133" s="714"/>
      <c r="AO133" s="715"/>
      <c r="AP133" s="716"/>
      <c r="AQ133" s="717"/>
      <c r="AR133" s="717"/>
      <c r="AS133" s="717"/>
      <c r="AT133" s="718"/>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u7IppU5dq1oBll9Qe5AFvGOHWipda9hskgMi/Pk7jIUDpCOZ+vFiuUHCVT/zRVSPb4Xq2Lay9CYrTGuchvowNw==" saltValue="hTMug81UhLTnQ+MbEc40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Z73:BD73"/>
    <mergeCell ref="AU73:AY73"/>
    <mergeCell ref="AP73:AT73"/>
    <mergeCell ref="AK73:AO73"/>
    <mergeCell ref="AF73:AJ73"/>
    <mergeCell ref="AA73:AE73"/>
    <mergeCell ref="V73:Z73"/>
    <mergeCell ref="Q73:U73"/>
    <mergeCell ref="B73:P73"/>
    <mergeCell ref="AK74:AO74"/>
    <mergeCell ref="AF74:AJ74"/>
    <mergeCell ref="AA74:AE74"/>
    <mergeCell ref="V74:Z74"/>
    <mergeCell ref="Q74:U74"/>
    <mergeCell ref="B74:P74"/>
    <mergeCell ref="V133:Z133"/>
    <mergeCell ref="AA133:AE133"/>
    <mergeCell ref="AF133:AJ133"/>
    <mergeCell ref="AK133:AO133"/>
    <mergeCell ref="AP133:AT133"/>
    <mergeCell ref="AX131:BE131"/>
    <mergeCell ref="AX129:BE129"/>
    <mergeCell ref="C116:Z116"/>
    <mergeCell ref="AA116:AE116"/>
    <mergeCell ref="AF116:AJ116"/>
    <mergeCell ref="AK116:AO116"/>
    <mergeCell ref="AP116:AT116"/>
    <mergeCell ref="AZ116:BP116"/>
    <mergeCell ref="AA114:AE114"/>
    <mergeCell ref="AF114:AJ114"/>
    <mergeCell ref="AP88:AT88"/>
    <mergeCell ref="AU88:AY88"/>
  </mergeCells>
  <phoneticPr fontId="2"/>
  <pageMargins left="0.59055118110236227" right="0" top="0.59055118110236227" bottom="0.59055118110236227" header="0.39370078740157483" footer="0.39370078740157483"/>
  <pageSetup paperSize="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507</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irBJJKlIKSLVolzaALxS70Mr8fQC4qn3t7bWuznisDt1wV8jKQ9tgstFgGF6s7xlNVvAizRKNa9HAT6Q5cDDQ==" saltValue="PGEBjMG6OyIL27bHF64L6Q=="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508</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509</v>
      </c>
      <c r="AL6" s="250"/>
      <c r="AM6" s="250"/>
      <c r="AN6" s="250"/>
    </row>
    <row r="7" spans="1:46" ht="13.5" customHeight="1" x14ac:dyDescent="0.2">
      <c r="A7" s="249"/>
      <c r="AK7" s="252"/>
      <c r="AL7" s="253"/>
      <c r="AM7" s="253"/>
      <c r="AN7" s="254"/>
      <c r="AO7" s="1101" t="s">
        <v>510</v>
      </c>
      <c r="AP7" s="255"/>
      <c r="AQ7" s="256" t="s">
        <v>511</v>
      </c>
      <c r="AR7" s="257"/>
    </row>
    <row r="8" spans="1:46" ht="13.2" x14ac:dyDescent="0.2">
      <c r="A8" s="249"/>
      <c r="AK8" s="258"/>
      <c r="AL8" s="259"/>
      <c r="AM8" s="259"/>
      <c r="AN8" s="260"/>
      <c r="AO8" s="1102"/>
      <c r="AP8" s="261" t="s">
        <v>512</v>
      </c>
      <c r="AQ8" s="262" t="s">
        <v>513</v>
      </c>
      <c r="AR8" s="263" t="s">
        <v>514</v>
      </c>
    </row>
    <row r="9" spans="1:46" ht="13.2" x14ac:dyDescent="0.2">
      <c r="A9" s="249"/>
      <c r="AK9" s="1113" t="s">
        <v>515</v>
      </c>
      <c r="AL9" s="1114"/>
      <c r="AM9" s="1114"/>
      <c r="AN9" s="1115"/>
      <c r="AO9" s="264">
        <v>3338966</v>
      </c>
      <c r="AP9" s="264">
        <v>91291</v>
      </c>
      <c r="AQ9" s="265">
        <v>89252</v>
      </c>
      <c r="AR9" s="266">
        <v>2.2999999999999998</v>
      </c>
    </row>
    <row r="10" spans="1:46" ht="13.5" customHeight="1" x14ac:dyDescent="0.2">
      <c r="A10" s="249"/>
      <c r="AK10" s="1113" t="s">
        <v>516</v>
      </c>
      <c r="AL10" s="1114"/>
      <c r="AM10" s="1114"/>
      <c r="AN10" s="1115"/>
      <c r="AO10" s="267">
        <v>753430</v>
      </c>
      <c r="AP10" s="267">
        <v>20600</v>
      </c>
      <c r="AQ10" s="268">
        <v>11439</v>
      </c>
      <c r="AR10" s="269">
        <v>80.099999999999994</v>
      </c>
    </row>
    <row r="11" spans="1:46" ht="13.5" customHeight="1" x14ac:dyDescent="0.2">
      <c r="A11" s="249"/>
      <c r="AK11" s="1113" t="s">
        <v>517</v>
      </c>
      <c r="AL11" s="1114"/>
      <c r="AM11" s="1114"/>
      <c r="AN11" s="1115"/>
      <c r="AO11" s="267" t="s">
        <v>518</v>
      </c>
      <c r="AP11" s="267" t="s">
        <v>518</v>
      </c>
      <c r="AQ11" s="268">
        <v>869</v>
      </c>
      <c r="AR11" s="269" t="s">
        <v>518</v>
      </c>
    </row>
    <row r="12" spans="1:46" ht="13.5" customHeight="1" x14ac:dyDescent="0.2">
      <c r="A12" s="249"/>
      <c r="AK12" s="1113" t="s">
        <v>519</v>
      </c>
      <c r="AL12" s="1114"/>
      <c r="AM12" s="1114"/>
      <c r="AN12" s="1115"/>
      <c r="AO12" s="267" t="s">
        <v>518</v>
      </c>
      <c r="AP12" s="267" t="s">
        <v>518</v>
      </c>
      <c r="AQ12" s="268">
        <v>1</v>
      </c>
      <c r="AR12" s="269" t="s">
        <v>518</v>
      </c>
    </row>
    <row r="13" spans="1:46" ht="13.5" customHeight="1" x14ac:dyDescent="0.2">
      <c r="A13" s="249"/>
      <c r="AK13" s="1113" t="s">
        <v>520</v>
      </c>
      <c r="AL13" s="1114"/>
      <c r="AM13" s="1114"/>
      <c r="AN13" s="1115"/>
      <c r="AO13" s="267">
        <v>83681</v>
      </c>
      <c r="AP13" s="267">
        <v>2288</v>
      </c>
      <c r="AQ13" s="268">
        <v>3581</v>
      </c>
      <c r="AR13" s="269">
        <v>-36.1</v>
      </c>
    </row>
    <row r="14" spans="1:46" ht="13.5" customHeight="1" x14ac:dyDescent="0.2">
      <c r="A14" s="249"/>
      <c r="AK14" s="1113" t="s">
        <v>521</v>
      </c>
      <c r="AL14" s="1114"/>
      <c r="AM14" s="1114"/>
      <c r="AN14" s="1115"/>
      <c r="AO14" s="267">
        <v>28523</v>
      </c>
      <c r="AP14" s="267">
        <v>780</v>
      </c>
      <c r="AQ14" s="268">
        <v>1527</v>
      </c>
      <c r="AR14" s="269">
        <v>-48.9</v>
      </c>
    </row>
    <row r="15" spans="1:46" ht="13.5" customHeight="1" x14ac:dyDescent="0.2">
      <c r="A15" s="249"/>
      <c r="AK15" s="1116" t="s">
        <v>522</v>
      </c>
      <c r="AL15" s="1117"/>
      <c r="AM15" s="1117"/>
      <c r="AN15" s="1118"/>
      <c r="AO15" s="267">
        <v>-423724</v>
      </c>
      <c r="AP15" s="267">
        <v>-11585</v>
      </c>
      <c r="AQ15" s="268">
        <v>-6588</v>
      </c>
      <c r="AR15" s="269">
        <v>75.900000000000006</v>
      </c>
    </row>
    <row r="16" spans="1:46" ht="13.2" x14ac:dyDescent="0.2">
      <c r="A16" s="249"/>
      <c r="AK16" s="1116" t="s">
        <v>186</v>
      </c>
      <c r="AL16" s="1117"/>
      <c r="AM16" s="1117"/>
      <c r="AN16" s="1118"/>
      <c r="AO16" s="267">
        <v>3780876</v>
      </c>
      <c r="AP16" s="267">
        <v>103373</v>
      </c>
      <c r="AQ16" s="268">
        <v>100080</v>
      </c>
      <c r="AR16" s="269">
        <v>3.3</v>
      </c>
    </row>
    <row r="17" spans="1:46" ht="13.2" x14ac:dyDescent="0.2">
      <c r="A17" s="249"/>
    </row>
    <row r="18" spans="1:46" ht="13.2" x14ac:dyDescent="0.2">
      <c r="A18" s="249"/>
      <c r="AQ18" s="270"/>
      <c r="AR18" s="270"/>
    </row>
    <row r="19" spans="1:46" ht="13.2" x14ac:dyDescent="0.2">
      <c r="A19" s="249"/>
      <c r="AK19" s="245" t="s">
        <v>523</v>
      </c>
    </row>
    <row r="20" spans="1:46" ht="13.2" x14ac:dyDescent="0.2">
      <c r="A20" s="249"/>
      <c r="AK20" s="271"/>
      <c r="AL20" s="272"/>
      <c r="AM20" s="272"/>
      <c r="AN20" s="273"/>
      <c r="AO20" s="274" t="s">
        <v>524</v>
      </c>
      <c r="AP20" s="275" t="s">
        <v>525</v>
      </c>
      <c r="AQ20" s="276" t="s">
        <v>526</v>
      </c>
      <c r="AR20" s="277"/>
    </row>
    <row r="21" spans="1:46" s="250" customFormat="1" ht="13.2" x14ac:dyDescent="0.2">
      <c r="A21" s="278"/>
      <c r="AK21" s="1119" t="s">
        <v>527</v>
      </c>
      <c r="AL21" s="1120"/>
      <c r="AM21" s="1120"/>
      <c r="AN21" s="1121"/>
      <c r="AO21" s="279">
        <v>8.75</v>
      </c>
      <c r="AP21" s="280">
        <v>9.0299999999999994</v>
      </c>
      <c r="AQ21" s="281">
        <v>-0.28000000000000003</v>
      </c>
      <c r="AS21" s="282"/>
      <c r="AT21" s="278"/>
    </row>
    <row r="22" spans="1:46" s="250" customFormat="1" ht="13.2" x14ac:dyDescent="0.2">
      <c r="A22" s="278"/>
      <c r="AK22" s="1119" t="s">
        <v>528</v>
      </c>
      <c r="AL22" s="1120"/>
      <c r="AM22" s="1120"/>
      <c r="AN22" s="1121"/>
      <c r="AO22" s="283">
        <v>99.9</v>
      </c>
      <c r="AP22" s="284">
        <v>97.7</v>
      </c>
      <c r="AQ22" s="285">
        <v>2.2000000000000002</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12" t="s">
        <v>529</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ht="13.2" x14ac:dyDescent="0.2">
      <c r="A27" s="290"/>
      <c r="AS27" s="245"/>
      <c r="AT27" s="245"/>
    </row>
    <row r="28" spans="1:46" ht="16.2" x14ac:dyDescent="0.2">
      <c r="A28" s="246" t="s">
        <v>530</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531</v>
      </c>
      <c r="AL29" s="250"/>
      <c r="AM29" s="250"/>
      <c r="AN29" s="250"/>
      <c r="AS29" s="292"/>
    </row>
    <row r="30" spans="1:46" ht="13.5" customHeight="1" x14ac:dyDescent="0.2">
      <c r="A30" s="249"/>
      <c r="AK30" s="252"/>
      <c r="AL30" s="253"/>
      <c r="AM30" s="253"/>
      <c r="AN30" s="254"/>
      <c r="AO30" s="1101" t="s">
        <v>510</v>
      </c>
      <c r="AP30" s="255"/>
      <c r="AQ30" s="256" t="s">
        <v>511</v>
      </c>
      <c r="AR30" s="257"/>
    </row>
    <row r="31" spans="1:46" ht="13.2" x14ac:dyDescent="0.2">
      <c r="A31" s="249"/>
      <c r="AK31" s="258"/>
      <c r="AL31" s="259"/>
      <c r="AM31" s="259"/>
      <c r="AN31" s="260"/>
      <c r="AO31" s="1102"/>
      <c r="AP31" s="261" t="s">
        <v>512</v>
      </c>
      <c r="AQ31" s="262" t="s">
        <v>513</v>
      </c>
      <c r="AR31" s="263" t="s">
        <v>514</v>
      </c>
    </row>
    <row r="32" spans="1:46" ht="27" customHeight="1" x14ac:dyDescent="0.2">
      <c r="A32" s="249"/>
      <c r="AK32" s="1103" t="s">
        <v>532</v>
      </c>
      <c r="AL32" s="1104"/>
      <c r="AM32" s="1104"/>
      <c r="AN32" s="1105"/>
      <c r="AO32" s="293">
        <v>1803275</v>
      </c>
      <c r="AP32" s="293">
        <v>49303</v>
      </c>
      <c r="AQ32" s="294">
        <v>56817</v>
      </c>
      <c r="AR32" s="295">
        <v>-13.2</v>
      </c>
    </row>
    <row r="33" spans="1:46" ht="13.5" customHeight="1" x14ac:dyDescent="0.2">
      <c r="A33" s="249"/>
      <c r="AK33" s="1103" t="s">
        <v>533</v>
      </c>
      <c r="AL33" s="1104"/>
      <c r="AM33" s="1104"/>
      <c r="AN33" s="1105"/>
      <c r="AO33" s="293" t="s">
        <v>518</v>
      </c>
      <c r="AP33" s="293" t="s">
        <v>518</v>
      </c>
      <c r="AQ33" s="294" t="s">
        <v>518</v>
      </c>
      <c r="AR33" s="295" t="s">
        <v>518</v>
      </c>
    </row>
    <row r="34" spans="1:46" ht="27" customHeight="1" x14ac:dyDescent="0.2">
      <c r="A34" s="249"/>
      <c r="AK34" s="1103" t="s">
        <v>534</v>
      </c>
      <c r="AL34" s="1104"/>
      <c r="AM34" s="1104"/>
      <c r="AN34" s="1105"/>
      <c r="AO34" s="293" t="s">
        <v>518</v>
      </c>
      <c r="AP34" s="293" t="s">
        <v>518</v>
      </c>
      <c r="AQ34" s="294">
        <v>1</v>
      </c>
      <c r="AR34" s="295" t="s">
        <v>518</v>
      </c>
    </row>
    <row r="35" spans="1:46" ht="27" customHeight="1" x14ac:dyDescent="0.2">
      <c r="A35" s="249"/>
      <c r="AK35" s="1103" t="s">
        <v>535</v>
      </c>
      <c r="AL35" s="1104"/>
      <c r="AM35" s="1104"/>
      <c r="AN35" s="1105"/>
      <c r="AO35" s="293">
        <v>104518</v>
      </c>
      <c r="AP35" s="293">
        <v>2858</v>
      </c>
      <c r="AQ35" s="294">
        <v>14495</v>
      </c>
      <c r="AR35" s="295">
        <v>-80.3</v>
      </c>
    </row>
    <row r="36" spans="1:46" ht="27" customHeight="1" x14ac:dyDescent="0.2">
      <c r="A36" s="249"/>
      <c r="AK36" s="1103" t="s">
        <v>536</v>
      </c>
      <c r="AL36" s="1104"/>
      <c r="AM36" s="1104"/>
      <c r="AN36" s="1105"/>
      <c r="AO36" s="293">
        <v>171923</v>
      </c>
      <c r="AP36" s="293">
        <v>4701</v>
      </c>
      <c r="AQ36" s="294">
        <v>2703</v>
      </c>
      <c r="AR36" s="295">
        <v>73.900000000000006</v>
      </c>
    </row>
    <row r="37" spans="1:46" ht="13.5" customHeight="1" x14ac:dyDescent="0.2">
      <c r="A37" s="249"/>
      <c r="AK37" s="1103" t="s">
        <v>537</v>
      </c>
      <c r="AL37" s="1104"/>
      <c r="AM37" s="1104"/>
      <c r="AN37" s="1105"/>
      <c r="AO37" s="293">
        <v>14198</v>
      </c>
      <c r="AP37" s="293">
        <v>388</v>
      </c>
      <c r="AQ37" s="294">
        <v>273</v>
      </c>
      <c r="AR37" s="295">
        <v>42.1</v>
      </c>
    </row>
    <row r="38" spans="1:46" ht="27" customHeight="1" x14ac:dyDescent="0.2">
      <c r="A38" s="249"/>
      <c r="AK38" s="1106" t="s">
        <v>538</v>
      </c>
      <c r="AL38" s="1107"/>
      <c r="AM38" s="1107"/>
      <c r="AN38" s="1108"/>
      <c r="AO38" s="296" t="s">
        <v>518</v>
      </c>
      <c r="AP38" s="296" t="s">
        <v>518</v>
      </c>
      <c r="AQ38" s="297">
        <v>2</v>
      </c>
      <c r="AR38" s="285" t="s">
        <v>518</v>
      </c>
      <c r="AS38" s="292"/>
    </row>
    <row r="39" spans="1:46" ht="13.2" x14ac:dyDescent="0.2">
      <c r="A39" s="249"/>
      <c r="AK39" s="1106" t="s">
        <v>539</v>
      </c>
      <c r="AL39" s="1107"/>
      <c r="AM39" s="1107"/>
      <c r="AN39" s="1108"/>
      <c r="AO39" s="293">
        <v>-16697</v>
      </c>
      <c r="AP39" s="293">
        <v>-457</v>
      </c>
      <c r="AQ39" s="294">
        <v>-4629</v>
      </c>
      <c r="AR39" s="295">
        <v>-90.1</v>
      </c>
      <c r="AS39" s="292"/>
    </row>
    <row r="40" spans="1:46" ht="27" customHeight="1" x14ac:dyDescent="0.2">
      <c r="A40" s="249"/>
      <c r="AK40" s="1103" t="s">
        <v>540</v>
      </c>
      <c r="AL40" s="1104"/>
      <c r="AM40" s="1104"/>
      <c r="AN40" s="1105"/>
      <c r="AO40" s="293">
        <v>-1418786</v>
      </c>
      <c r="AP40" s="293">
        <v>-38791</v>
      </c>
      <c r="AQ40" s="294">
        <v>-48266</v>
      </c>
      <c r="AR40" s="295">
        <v>-19.600000000000001</v>
      </c>
      <c r="AS40" s="292"/>
    </row>
    <row r="41" spans="1:46" ht="13.2" x14ac:dyDescent="0.2">
      <c r="A41" s="249"/>
      <c r="AK41" s="1109" t="s">
        <v>298</v>
      </c>
      <c r="AL41" s="1110"/>
      <c r="AM41" s="1110"/>
      <c r="AN41" s="1111"/>
      <c r="AO41" s="293">
        <v>658431</v>
      </c>
      <c r="AP41" s="293">
        <v>18002</v>
      </c>
      <c r="AQ41" s="294">
        <v>21396</v>
      </c>
      <c r="AR41" s="295">
        <v>-15.9</v>
      </c>
      <c r="AS41" s="292"/>
    </row>
    <row r="42" spans="1:46" ht="13.2" x14ac:dyDescent="0.2">
      <c r="A42" s="249"/>
      <c r="AK42" s="298" t="s">
        <v>541</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542</v>
      </c>
    </row>
    <row r="48" spans="1:46" ht="13.2" x14ac:dyDescent="0.2">
      <c r="A48" s="249"/>
      <c r="AK48" s="303" t="s">
        <v>543</v>
      </c>
      <c r="AL48" s="303"/>
      <c r="AM48" s="303"/>
      <c r="AN48" s="303"/>
      <c r="AO48" s="303"/>
      <c r="AP48" s="303"/>
      <c r="AQ48" s="304"/>
      <c r="AR48" s="303"/>
    </row>
    <row r="49" spans="1:44" ht="13.5" customHeight="1" x14ac:dyDescent="0.2">
      <c r="A49" s="249"/>
      <c r="AK49" s="305"/>
      <c r="AL49" s="306"/>
      <c r="AM49" s="1096" t="s">
        <v>510</v>
      </c>
      <c r="AN49" s="1098" t="s">
        <v>544</v>
      </c>
      <c r="AO49" s="1099"/>
      <c r="AP49" s="1099"/>
      <c r="AQ49" s="1099"/>
      <c r="AR49" s="1100"/>
    </row>
    <row r="50" spans="1:44" ht="13.2" x14ac:dyDescent="0.2">
      <c r="A50" s="249"/>
      <c r="AK50" s="307"/>
      <c r="AL50" s="308"/>
      <c r="AM50" s="1097"/>
      <c r="AN50" s="309" t="s">
        <v>545</v>
      </c>
      <c r="AO50" s="310" t="s">
        <v>546</v>
      </c>
      <c r="AP50" s="311" t="s">
        <v>547</v>
      </c>
      <c r="AQ50" s="312" t="s">
        <v>548</v>
      </c>
      <c r="AR50" s="313" t="s">
        <v>549</v>
      </c>
    </row>
    <row r="51" spans="1:44" ht="13.2" x14ac:dyDescent="0.2">
      <c r="A51" s="249"/>
      <c r="AK51" s="305" t="s">
        <v>550</v>
      </c>
      <c r="AL51" s="306"/>
      <c r="AM51" s="314">
        <v>1482759</v>
      </c>
      <c r="AN51" s="315">
        <v>38228</v>
      </c>
      <c r="AO51" s="316">
        <v>64.8</v>
      </c>
      <c r="AP51" s="317">
        <v>88968</v>
      </c>
      <c r="AQ51" s="318">
        <v>6.8</v>
      </c>
      <c r="AR51" s="319">
        <v>58</v>
      </c>
    </row>
    <row r="52" spans="1:44" ht="13.2" x14ac:dyDescent="0.2">
      <c r="A52" s="249"/>
      <c r="AK52" s="320"/>
      <c r="AL52" s="321" t="s">
        <v>551</v>
      </c>
      <c r="AM52" s="322">
        <v>859767</v>
      </c>
      <c r="AN52" s="323">
        <v>22166</v>
      </c>
      <c r="AO52" s="324">
        <v>37.4</v>
      </c>
      <c r="AP52" s="325">
        <v>45482</v>
      </c>
      <c r="AQ52" s="326">
        <v>5.5</v>
      </c>
      <c r="AR52" s="327">
        <v>31.9</v>
      </c>
    </row>
    <row r="53" spans="1:44" ht="13.2" x14ac:dyDescent="0.2">
      <c r="A53" s="249"/>
      <c r="AK53" s="305" t="s">
        <v>552</v>
      </c>
      <c r="AL53" s="306"/>
      <c r="AM53" s="314">
        <v>2784519</v>
      </c>
      <c r="AN53" s="315">
        <v>72813</v>
      </c>
      <c r="AO53" s="316">
        <v>90.5</v>
      </c>
      <c r="AP53" s="317">
        <v>85173</v>
      </c>
      <c r="AQ53" s="318">
        <v>-4.3</v>
      </c>
      <c r="AR53" s="319">
        <v>94.8</v>
      </c>
    </row>
    <row r="54" spans="1:44" ht="13.2" x14ac:dyDescent="0.2">
      <c r="A54" s="249"/>
      <c r="AK54" s="320"/>
      <c r="AL54" s="321" t="s">
        <v>551</v>
      </c>
      <c r="AM54" s="322">
        <v>1516458</v>
      </c>
      <c r="AN54" s="323">
        <v>39654</v>
      </c>
      <c r="AO54" s="324">
        <v>78.900000000000006</v>
      </c>
      <c r="AP54" s="325">
        <v>43913</v>
      </c>
      <c r="AQ54" s="326">
        <v>-3.4</v>
      </c>
      <c r="AR54" s="327">
        <v>82.3</v>
      </c>
    </row>
    <row r="55" spans="1:44" ht="13.2" x14ac:dyDescent="0.2">
      <c r="A55" s="249"/>
      <c r="AK55" s="305" t="s">
        <v>553</v>
      </c>
      <c r="AL55" s="306"/>
      <c r="AM55" s="314">
        <v>1878822</v>
      </c>
      <c r="AN55" s="315">
        <v>49882</v>
      </c>
      <c r="AO55" s="316">
        <v>-31.5</v>
      </c>
      <c r="AP55" s="317">
        <v>94081</v>
      </c>
      <c r="AQ55" s="318">
        <v>10.5</v>
      </c>
      <c r="AR55" s="319">
        <v>-42</v>
      </c>
    </row>
    <row r="56" spans="1:44" ht="13.2" x14ac:dyDescent="0.2">
      <c r="A56" s="249"/>
      <c r="AK56" s="320"/>
      <c r="AL56" s="321" t="s">
        <v>551</v>
      </c>
      <c r="AM56" s="322">
        <v>1395645</v>
      </c>
      <c r="AN56" s="323">
        <v>37054</v>
      </c>
      <c r="AO56" s="324">
        <v>-6.6</v>
      </c>
      <c r="AP56" s="325">
        <v>48949</v>
      </c>
      <c r="AQ56" s="326">
        <v>11.5</v>
      </c>
      <c r="AR56" s="327">
        <v>-18.100000000000001</v>
      </c>
    </row>
    <row r="57" spans="1:44" ht="13.2" x14ac:dyDescent="0.2">
      <c r="A57" s="249"/>
      <c r="AK57" s="305" t="s">
        <v>554</v>
      </c>
      <c r="AL57" s="306"/>
      <c r="AM57" s="314">
        <v>2064580</v>
      </c>
      <c r="AN57" s="315">
        <v>55585</v>
      </c>
      <c r="AO57" s="316">
        <v>11.4</v>
      </c>
      <c r="AP57" s="317">
        <v>92632</v>
      </c>
      <c r="AQ57" s="318">
        <v>-1.5</v>
      </c>
      <c r="AR57" s="319">
        <v>12.9</v>
      </c>
    </row>
    <row r="58" spans="1:44" ht="13.2" x14ac:dyDescent="0.2">
      <c r="A58" s="249"/>
      <c r="AK58" s="320"/>
      <c r="AL58" s="321" t="s">
        <v>551</v>
      </c>
      <c r="AM58" s="322">
        <v>1666377</v>
      </c>
      <c r="AN58" s="323">
        <v>44864</v>
      </c>
      <c r="AO58" s="324">
        <v>21.1</v>
      </c>
      <c r="AP58" s="325">
        <v>47978</v>
      </c>
      <c r="AQ58" s="326">
        <v>-2</v>
      </c>
      <c r="AR58" s="327">
        <v>23.1</v>
      </c>
    </row>
    <row r="59" spans="1:44" ht="13.2" x14ac:dyDescent="0.2">
      <c r="A59" s="249"/>
      <c r="AK59" s="305" t="s">
        <v>555</v>
      </c>
      <c r="AL59" s="306"/>
      <c r="AM59" s="314">
        <v>1656177</v>
      </c>
      <c r="AN59" s="315">
        <v>45282</v>
      </c>
      <c r="AO59" s="316">
        <v>-18.5</v>
      </c>
      <c r="AP59" s="317">
        <v>71279</v>
      </c>
      <c r="AQ59" s="318">
        <v>-23.1</v>
      </c>
      <c r="AR59" s="319">
        <v>4.5999999999999996</v>
      </c>
    </row>
    <row r="60" spans="1:44" ht="13.2" x14ac:dyDescent="0.2">
      <c r="A60" s="249"/>
      <c r="AK60" s="320"/>
      <c r="AL60" s="321" t="s">
        <v>551</v>
      </c>
      <c r="AM60" s="322">
        <v>1255396</v>
      </c>
      <c r="AN60" s="323">
        <v>34324</v>
      </c>
      <c r="AO60" s="324">
        <v>-23.5</v>
      </c>
      <c r="AP60" s="325">
        <v>36731</v>
      </c>
      <c r="AQ60" s="326">
        <v>-23.4</v>
      </c>
      <c r="AR60" s="327">
        <v>-0.1</v>
      </c>
    </row>
    <row r="61" spans="1:44" ht="13.2" x14ac:dyDescent="0.2">
      <c r="A61" s="249"/>
      <c r="AK61" s="305" t="s">
        <v>556</v>
      </c>
      <c r="AL61" s="328"/>
      <c r="AM61" s="314">
        <v>1973371</v>
      </c>
      <c r="AN61" s="315">
        <v>52358</v>
      </c>
      <c r="AO61" s="316">
        <v>23.3</v>
      </c>
      <c r="AP61" s="317">
        <v>86427</v>
      </c>
      <c r="AQ61" s="329">
        <v>-2.2999999999999998</v>
      </c>
      <c r="AR61" s="319">
        <v>25.6</v>
      </c>
    </row>
    <row r="62" spans="1:44" ht="13.2" x14ac:dyDescent="0.2">
      <c r="A62" s="249"/>
      <c r="AK62" s="320"/>
      <c r="AL62" s="321" t="s">
        <v>551</v>
      </c>
      <c r="AM62" s="322">
        <v>1338729</v>
      </c>
      <c r="AN62" s="323">
        <v>35612</v>
      </c>
      <c r="AO62" s="324">
        <v>21.5</v>
      </c>
      <c r="AP62" s="325">
        <v>44611</v>
      </c>
      <c r="AQ62" s="326">
        <v>-2.4</v>
      </c>
      <c r="AR62" s="327">
        <v>23.9</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aoGGNnRxMXU/gI0jviz5aNz6qRD++ZjUddnSid+O8ktBgWj4yGblQSLZB9HqUibiySwPFWQLlIzhVtFkM8E/FA==" saltValue="lX2ZiHIpojG9zD40zIB16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558</v>
      </c>
    </row>
    <row r="121" spans="125:125" ht="13.5" hidden="1" customHeight="1" x14ac:dyDescent="0.2">
      <c r="DU121" s="243"/>
    </row>
  </sheetData>
  <sheetProtection algorithmName="SHA-512" hashValue="2VuCPWA1YzLs0C8jYky0IfBLffIHWcQJRWBLRgBbt8h6NVtKzHCm6EbVAqJ2GBTWnZM2D6Q5JHcKHqa2EbPHPA==" saltValue="ONg+7KtpPJSMBXizjSc8V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559</v>
      </c>
    </row>
  </sheetData>
  <sheetProtection algorithmName="SHA-512" hashValue="qLE4FwsGPkVjFFSZ5Uce+ux1fMfBKUNH368cbNtD/UCl40lONKTb4Ox7bIDqvzY6crc6IVFq57xlLKpdfC9bwg==" saltValue="7UWRUn90EzqO269aoC1eQ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22" t="s">
        <v>3</v>
      </c>
      <c r="D47" s="1122"/>
      <c r="E47" s="1123"/>
      <c r="F47" s="11">
        <v>40.17</v>
      </c>
      <c r="G47" s="12">
        <v>39.479999999999997</v>
      </c>
      <c r="H47" s="12">
        <v>39.799999999999997</v>
      </c>
      <c r="I47" s="12">
        <v>41.35</v>
      </c>
      <c r="J47" s="13">
        <v>42.34</v>
      </c>
    </row>
    <row r="48" spans="2:10" ht="57.75" customHeight="1" x14ac:dyDescent="0.2">
      <c r="B48" s="14"/>
      <c r="C48" s="1124" t="s">
        <v>4</v>
      </c>
      <c r="D48" s="1124"/>
      <c r="E48" s="1125"/>
      <c r="F48" s="15">
        <v>6.92</v>
      </c>
      <c r="G48" s="16">
        <v>6.54</v>
      </c>
      <c r="H48" s="16">
        <v>5.81</v>
      </c>
      <c r="I48" s="16">
        <v>8.9600000000000009</v>
      </c>
      <c r="J48" s="17">
        <v>9.56</v>
      </c>
    </row>
    <row r="49" spans="2:10" ht="57.75" customHeight="1" thickBot="1" x14ac:dyDescent="0.25">
      <c r="B49" s="18"/>
      <c r="C49" s="1126" t="s">
        <v>5</v>
      </c>
      <c r="D49" s="1126"/>
      <c r="E49" s="1127"/>
      <c r="F49" s="19">
        <v>0.4</v>
      </c>
      <c r="G49" s="20" t="s">
        <v>565</v>
      </c>
      <c r="H49" s="20" t="s">
        <v>566</v>
      </c>
      <c r="I49" s="20">
        <v>2.52</v>
      </c>
      <c r="J49" s="21" t="s">
        <v>567</v>
      </c>
    </row>
    <row r="50" spans="2:10" ht="13.2" x14ac:dyDescent="0.2"/>
  </sheetData>
  <sheetProtection algorithmName="SHA-512" hashValue="JBQafkfhc7lgkLu10u2JSe9drIQoymiiksL7HKq6xkBN4pbyFhVUnq4YAvwnBpqrOUzS8xPPM589xT6L4bGSnQ==" saltValue="nAXzNsxkAGASiCMOnM9JxA=="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2023-03-21T23:33:41Z</cp:lastPrinted>
  <dcterms:created xsi:type="dcterms:W3CDTF">2023-02-20T04:39:41Z</dcterms:created>
  <dcterms:modified xsi:type="dcterms:W3CDTF">2023-10-12T02:50:41Z</dcterms:modified>
  <cp:category/>
</cp:coreProperties>
</file>